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Приложение 2 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2">'Приложение 4'!$A$1:$G$128</definedName>
  </definedNames>
  <calcPr fullCalcOnLoad="1"/>
</workbook>
</file>

<file path=xl/sharedStrings.xml><?xml version="1.0" encoding="utf-8"?>
<sst xmlns="http://schemas.openxmlformats.org/spreadsheetml/2006/main" count="1147" uniqueCount="326">
  <si>
    <t xml:space="preserve">муниципального образования 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</si>
  <si>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</si>
  <si>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</si>
  <si>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</si>
  <si>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</si>
  <si>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</si>
  <si>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</si>
  <si>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</si>
  <si>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</si>
  <si>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</si>
  <si>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</si>
  <si>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</si>
  <si>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</si>
  <si>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</si>
  <si>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</si>
  <si>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</si>
  <si>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</si>
  <si>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0400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</si>
  <si>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</si>
  <si>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</si>
  <si>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</si>
  <si>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</si>
  <si>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</si>
  <si>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</si>
  <si>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</si>
  <si>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</si>
  <si>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</si>
  <si>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</si>
  <si>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</si>
  <si>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</si>
  <si>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1001</t>
  </si>
  <si>
    <t>1003</t>
  </si>
  <si>
    <t>Культура</t>
  </si>
  <si>
    <t xml:space="preserve">Всего расходов:   </t>
  </si>
  <si>
    <t>Пенсионное обеспечение</t>
  </si>
  <si>
    <t>Социальная политика</t>
  </si>
  <si>
    <t>0113</t>
  </si>
  <si>
    <t>0107</t>
  </si>
  <si>
    <t>Обеспечение проведения выборов и референдумов</t>
  </si>
  <si>
    <t>Жилищное хозяйство</t>
  </si>
  <si>
    <t>0501</t>
  </si>
  <si>
    <t>Социальное обеспечение населения</t>
  </si>
  <si>
    <t>тыс.руб.</t>
  </si>
  <si>
    <t>0409</t>
  </si>
  <si>
    <t>Дорожное хозяйство (дорожные фонды)</t>
  </si>
  <si>
    <t>0111</t>
  </si>
  <si>
    <t>Резервные фонды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</si>
  <si>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</si>
  <si>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</si>
  <si>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" Тимирязевское сельское поселение"</t>
  </si>
  <si>
    <t>1102</t>
  </si>
  <si>
    <t>Массовый спорт</t>
  </si>
  <si>
    <t>Начальник финансового отдела</t>
  </si>
  <si>
    <t>Культура, кинематография</t>
  </si>
  <si>
    <t>к  решению Совета народых депутатов</t>
  </si>
  <si>
    <t>Образцова Н.В.</t>
  </si>
  <si>
    <t>Защита населения и территории от чрезавычайных ситуаций природного и техногенного характера, гражданская оборона</t>
  </si>
  <si>
    <t>1100</t>
  </si>
  <si>
    <t>Физическая культура и спорт</t>
  </si>
  <si>
    <t>к    решения Совета народых депутатов</t>
  </si>
  <si>
    <t>Целевая статья</t>
  </si>
  <si>
    <t>Вид расходов</t>
  </si>
  <si>
    <t>Руководство и управление в сфере установленных функций</t>
  </si>
  <si>
    <t>61000 00000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</si>
  <si>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</si>
  <si>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</si>
  <si>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</si>
  <si>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</si>
  <si>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</si>
  <si>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</si>
  <si>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 органов государственной власти субъектов РФ, местных администраций</t>
  </si>
  <si>
    <t>Реализация функций местной администрации</t>
  </si>
  <si>
    <t>61006 00000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</si>
  <si>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</si>
  <si>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</si>
  <si>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</si>
  <si>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</si>
  <si>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</si>
  <si>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</si>
  <si>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</si>
  <si>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</si>
  <si>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</si>
  <si>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</si>
  <si>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Реализация иных мероприятий в рамках внепрограммных расходов</t>
  </si>
  <si>
    <t>62000 00000</t>
  </si>
  <si>
    <t>Резервные средства</t>
  </si>
  <si>
    <t>62002 00000</t>
  </si>
  <si>
    <t>Резервные фонды администраций поселений</t>
  </si>
  <si>
    <t>62002 05100</t>
  </si>
  <si>
    <t>61006 70040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</si>
  <si>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</si>
  <si>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</si>
  <si>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Субвенции на осуществление государственных полномочий Республики Адыгея в сфере административных правоотношений </t>
  </si>
  <si>
    <t>61007 61010</t>
  </si>
  <si>
    <t>62002 05000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</si>
  <si>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</si>
  <si>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</si>
  <si>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 причиненного в результате действий(бездействий) органов местного самоуправления</t>
  </si>
  <si>
    <t>62004 04160</t>
  </si>
  <si>
    <t>62005 00000</t>
  </si>
  <si>
    <t>Выполнение других обязательств муниципальных образований</t>
  </si>
  <si>
    <t>62005 04160</t>
  </si>
  <si>
    <t>Закупка товаров, работ и услуг для государственных (муниципальных) нужд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</si>
  <si>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</si>
  <si>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</si>
  <si>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</si>
  <si>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</si>
  <si>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</si>
  <si>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Непрограммные мероприятия в области национальной безопасности</t>
  </si>
  <si>
    <t>Мероприятия по обеспечению общественной безопасности</t>
  </si>
  <si>
    <t xml:space="preserve"> Закупка товаров, работ и услуг для государственных
 (муниципальных) нужд
</t>
  </si>
  <si>
    <t>Резервные средства на обеспечение общественной безопасности</t>
  </si>
  <si>
    <t>Мероприятия в области национальной экономики</t>
  </si>
  <si>
    <t>63000 00000</t>
  </si>
  <si>
    <t>Мероприятия в области дорожного хозяйства</t>
  </si>
  <si>
    <t>63001 00000</t>
  </si>
  <si>
    <t>Мероприятия за счет средств дорожного фонда</t>
  </si>
  <si>
    <t>63001 00810</t>
  </si>
  <si>
    <t>Мероприятия в области архитектуры и градостроительства</t>
  </si>
  <si>
    <t>63002 00000</t>
  </si>
  <si>
    <t>Непрораммные мероприятия в области архитектуры и градостроительства</t>
  </si>
  <si>
    <t>63002 01200</t>
  </si>
  <si>
    <t>Непрограммные мероприятия в области ЖКХ</t>
  </si>
  <si>
    <t>64000 00000</t>
  </si>
  <si>
    <t>Мероприятия по организации водоснабжения</t>
  </si>
  <si>
    <t>64002 00930</t>
  </si>
  <si>
    <t>Мероприятия по организации водоотведения</t>
  </si>
  <si>
    <t>64002 00940</t>
  </si>
  <si>
    <t>Мероприятия по организации газоснабжения</t>
  </si>
  <si>
    <t>64002 00950</t>
  </si>
  <si>
    <t>Мероприятия по организации теплоснабжения</t>
  </si>
  <si>
    <t>64002 00960</t>
  </si>
  <si>
    <t>Непрограмные мероприятия по благоустройству</t>
  </si>
  <si>
    <t>64003 00000</t>
  </si>
  <si>
    <t>Уличное освещение</t>
  </si>
  <si>
    <t>64003 00970</t>
  </si>
  <si>
    <t>Иные мероприятия по благоустройству</t>
  </si>
  <si>
    <t>64003 01990</t>
  </si>
  <si>
    <t>Непрограммные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</si>
  <si>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</si>
  <si>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</si>
  <si>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</si>
  <si>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Непрограммные мероприятия вобласти культуры, создание условий для массового спорта</t>
  </si>
  <si>
    <t>66000 70010</t>
  </si>
  <si>
    <t>Непрограммные мероприятия в области социальной политики</t>
  </si>
  <si>
    <t>67000 00000</t>
  </si>
  <si>
    <t>67001 00000</t>
  </si>
  <si>
    <t>Социальное обеспечение и иные выплаты населению</t>
  </si>
  <si>
    <t>67001 03000</t>
  </si>
  <si>
    <t>300</t>
  </si>
  <si>
    <t>92000 00000</t>
  </si>
  <si>
    <t>Пособия и компенсации гражданам и иные социальные выплаты кроме публичных нормативных обязательств (РБ)</t>
  </si>
  <si>
    <t>92000 R0200</t>
  </si>
  <si>
    <t>Пособия и компенсации гражданам и иные социальные выплаты кроме публичных нормативных обязательств (ФБ)</t>
  </si>
  <si>
    <t>92000 50200</t>
  </si>
  <si>
    <t>Массовыфй спорт</t>
  </si>
  <si>
    <t>Непрограммные мероприятия в области физической культуры и спорта</t>
  </si>
  <si>
    <t>68000 00000</t>
  </si>
  <si>
    <t>68000 05010</t>
  </si>
  <si>
    <t xml:space="preserve">Начальник финансового отдела </t>
  </si>
  <si>
    <t>Н.В.Образцова</t>
  </si>
  <si>
    <t>Глава</t>
  </si>
  <si>
    <t>Администрация муниципального образования "Тимирязевское сельское поселение"</t>
  </si>
  <si>
    <t>767</t>
  </si>
  <si>
    <t>68001 00000</t>
  </si>
  <si>
    <t xml:space="preserve"> Закупка товаров, работ и услуг для государственных
 (муниципальных) нужд</t>
  </si>
  <si>
    <t>Резервный фонд Кабинета Министров РА</t>
  </si>
  <si>
    <t xml:space="preserve">Реализация  иных мероприятий в рамках непрограммных расходов РА </t>
  </si>
  <si>
    <t>Резервные фонды местных администраций</t>
  </si>
  <si>
    <t xml:space="preserve">Социальное обеспечение и иные выплаты населению </t>
  </si>
  <si>
    <t>96003 00000</t>
  </si>
  <si>
    <t>96003 60300</t>
  </si>
  <si>
    <t xml:space="preserve">Приобретение ручных досмотровых металлодетекторов в целях обеспечения безопасности на объектах с массовым пребыванием людей за счет </t>
  </si>
  <si>
    <t xml:space="preserve">  Иные закупки товаров, работ и услуг для государственных нужд</t>
  </si>
  <si>
    <t>Закупка товаров, работ и услуг для государственных нужд</t>
  </si>
  <si>
    <t>96003 S0300</t>
  </si>
  <si>
    <t>61005 00000</t>
  </si>
  <si>
    <t>61005 00700</t>
  </si>
  <si>
    <t>61005 00800</t>
  </si>
  <si>
    <t>Проведение выборов главы МО</t>
  </si>
  <si>
    <t>МП «Устойчивое развитие сельских территорий»</t>
  </si>
  <si>
    <t>Комплексное обустройство населенных пунктов, расположенных в сельской местности, объектами социальной и инженерной инфраструктуры за счет бюджета поселения</t>
  </si>
  <si>
    <t>94000 00000</t>
  </si>
  <si>
    <t>94006 L0180</t>
  </si>
  <si>
    <t>Центральный аппарат</t>
  </si>
  <si>
    <t>Обеспечение деятельности контрольного (контрольно-счетного) органа</t>
  </si>
  <si>
    <t>Проведение выборов и референдумов</t>
  </si>
  <si>
    <t>Проведение выборов депутатов представительного органа МО</t>
  </si>
  <si>
    <t xml:space="preserve">Реализация полномочий муниципального района,переданных для осуществления органам местного самоуправления, осуществляемые за счет средств </t>
  </si>
  <si>
    <t>Обеспечение функций органами местного самоуправления на исполнение части полномочий муниципального района в сфере жилищных отнашений</t>
  </si>
  <si>
    <t>Другие обязательства</t>
  </si>
  <si>
    <t>Доплаты к пенсиям муниципальных служащих</t>
  </si>
  <si>
    <t>МП "Обеспечение жильем молодых семей"</t>
  </si>
  <si>
    <t>Обеспечение жильем в рамках МП "Обеспечение жильем молодых семей" бюджет сельского поселения"</t>
  </si>
  <si>
    <t>Инные бюджетные ассигнования</t>
  </si>
  <si>
    <t>Реализация полномочий муниципального района, переданных для осуществления органам местного самоуправления, осуществляемые за счет средств районного бюджета</t>
  </si>
  <si>
    <t>Обеспечение функций органами местного самоуправления на исполнении части полномочий муниципального района в сфере жилищных отношений</t>
  </si>
  <si>
    <t>Обеспечение жильем в рамках МП "Обеспечение жильем молодых семей" бюджет сельского поселения</t>
  </si>
  <si>
    <t>Приложение №3</t>
  </si>
  <si>
    <t>Приложение № 5</t>
  </si>
  <si>
    <t>Сумма на 2019 год</t>
  </si>
  <si>
    <t>Сумма на 2020 год</t>
  </si>
  <si>
    <t>Сумма на 2021 год</t>
  </si>
  <si>
    <t>к    решению Совета народых депутатов</t>
  </si>
  <si>
    <t>Ведомственная структура расходов бюджета муниципального образования  "Тимирязевское сельское поселение"  на 2019 год  и плановый период 2020-2021 годов</t>
  </si>
  <si>
    <t>Распределение ассигнований из бюджета муниципального образования " Тимирязевское сельское поселение" по разделам и подразделам, целевым статьям и видам расходов классификации расходов бюджетов Российской Федерации  на 2019 год  и плановый период 2020-2021 годов</t>
  </si>
  <si>
    <t>Распределение расходов бюджета муниципального образования "Тимирязевское сельское поселение" по разделам, подразделам бюджетной классификации расходов бюджетов Российской Федерации  на 2019 год  и плановый период 2020-2021 годов</t>
  </si>
  <si>
    <t>1300</t>
  </si>
  <si>
    <t>1301</t>
  </si>
  <si>
    <t>Обслуживание государственного и муниципального долга</t>
  </si>
  <si>
    <t>62001 00000</t>
  </si>
  <si>
    <t>62001 03000</t>
  </si>
  <si>
    <t>700</t>
  </si>
  <si>
    <t>92000 L4970</t>
  </si>
  <si>
    <t>Приложение № 4</t>
  </si>
  <si>
    <t>Обслуживание государственного внутреннего и муниципального долга</t>
  </si>
  <si>
    <t>Обслуживание  государственного и муниципального долга</t>
  </si>
  <si>
    <t xml:space="preserve"> Обслуживание государственного (муниципального) долга</t>
  </si>
  <si>
    <t xml:space="preserve">  Обслуживание муниципального долга</t>
  </si>
  <si>
    <t>Приложение № 2</t>
  </si>
  <si>
    <t>к решению Совета народных депутатов</t>
  </si>
  <si>
    <t>муниципального образования</t>
  </si>
  <si>
    <t>"Тимирязевское сельское поселение"</t>
  </si>
  <si>
    <t>Поступления  доходов  в   бюджет муниципального образования «Тимирязевское сельское поселение» на 2019 год  и плановый период 2020-2021 годов</t>
  </si>
  <si>
    <t>Код бюджетной
классификации
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</si>
  <si>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</si>
  <si>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</si>
  <si>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</si>
  <si>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</si>
  <si>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</si>
  <si>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</si>
  <si>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</si>
  <si>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</si>
  <si>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</si>
  <si>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</si>
  <si>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</si>
  <si>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</si>
  <si>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</si>
  <si>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</si>
  <si>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</si>
  <si>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</si>
  <si>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</si>
  <si>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1 03 0223001 0000 110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</si>
  <si>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</si>
  <si>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</si>
  <si>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</si>
  <si>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</si>
  <si>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</si>
  <si>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</si>
  <si>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</si>
  <si>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</si>
  <si>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 совокупный  доход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</si>
  <si>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</si>
  <si>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</si>
  <si>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</si>
  <si>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</si>
  <si>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</si>
  <si>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</si>
  <si>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</si>
  <si>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</si>
  <si>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</si>
  <si>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</si>
  <si>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</si>
  <si>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</si>
  <si>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</si>
  <si>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</si>
  <si>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</si>
  <si>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</si>
  <si>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</si>
  <si>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натариальных действий должностными лицами органов местного самоуправления, уполномоченными в соответствии с зоконодательными актами РФ на совершение нотариальных действий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</si>
  <si>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</si>
  <si>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</si>
  <si>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</si>
  <si>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</si>
  <si>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</si>
  <si>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</si>
  <si>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</si>
  <si>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</si>
  <si>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</si>
  <si>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</si>
  <si>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</si>
  <si>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</si>
  <si>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</si>
  <si>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</si>
  <si>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</si>
  <si>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</si>
  <si>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</si>
  <si>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</si>
  <si>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</si>
  <si>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</si>
  <si>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</si>
  <si>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</si>
  <si>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</si>
  <si>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</si>
  <si>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2 02 40014 10 0000 150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</si>
  <si>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</si>
  <si>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</si>
  <si>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2 07 05030 10 0000 150</t>
  </si>
  <si>
    <t>Прочие безвозмездные поступления в бюджеты сельских поселений</t>
  </si>
  <si>
    <t>В с е г о   д о х о д о в</t>
  </si>
  <si>
    <t>Начальник финансового  отдела                                                   Н.В.Образцова</t>
  </si>
  <si>
    <t>Единый налог на вмененный доход для отдельных видов деятельности</t>
  </si>
  <si>
    <t>1 05 02010 02 0000 110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</si>
  <si>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</si>
  <si>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1 05 04020 02 0000 110</t>
  </si>
  <si>
    <r>
      <t>Сумма на 2019г.,</t>
    </r>
    <r>
      <rPr>
        <b/>
        <i/>
        <sz val="11"/>
        <color indexed="8"/>
        <rFont val="Times New Roman"/>
        <family val="1"/>
      </rPr>
      <t xml:space="preserve"> тыс.руб</t>
    </r>
  </si>
  <si>
    <r>
      <t>Сумма на 2020г.,</t>
    </r>
    <r>
      <rPr>
        <b/>
        <i/>
        <sz val="11"/>
        <color indexed="8"/>
        <rFont val="Times New Roman"/>
        <family val="1"/>
      </rPr>
      <t xml:space="preserve"> тыс.руб</t>
    </r>
  </si>
  <si>
    <r>
      <t>Сумма на 2021г.,</t>
    </r>
    <r>
      <rPr>
        <b/>
        <i/>
        <sz val="11"/>
        <color indexed="8"/>
        <rFont val="Times New Roman"/>
        <family val="1"/>
      </rPr>
      <t xml:space="preserve"> тыс.руб</t>
    </r>
  </si>
  <si>
    <t>Социальное обеспечение и иные выплаты населению (резервные средства)</t>
  </si>
  <si>
    <t>Закупка товаров, работ и услуг для обеспечения государственных (муниципальных) нужд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</si>
  <si>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</si>
  <si>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2 07 05020 10 0000 150</t>
  </si>
  <si>
    <t>Субсидии бюджетам сельских поселений на реализацию мероприятий по обеспечению жильем молодых семей</t>
  </si>
  <si>
    <t>2 02 25497 10 0000 150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</si>
  <si>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</si>
  <si>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</si>
  <si>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400</t>
  </si>
  <si>
    <t>1004</t>
  </si>
  <si>
    <t>ПРОЧИЕ НЕНАЛОГОВЫЕ ДОХОДЫ</t>
  </si>
  <si>
    <t>1 17 00000 00 0000 000</t>
  </si>
  <si>
    <t>Прочие неналоговые доходы бюджетов сельских поселений</t>
  </si>
  <si>
    <t>1 17 05050 10 0000 180</t>
  </si>
  <si>
    <t>от 30.08.2019 года №84</t>
  </si>
  <si>
    <t>2 02 49999 10 0000150</t>
  </si>
  <si>
    <t>Прочие межбюджетные трансферты, передаваемые бюджетам сельских поселений</t>
  </si>
  <si>
    <t xml:space="preserve">Социальное обеспечение и иные выплаты населению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</si>
</sst>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.0000_р_._-;\-* #,##0.0000_р_._-;_-* &quot;-&quot;???_р_._-;_-@_-"/>
    <numFmt numFmtId="181" formatCode="_-* #,##0.00_р_._-;\-* #,##0.00_р_._-;_-* &quot;-&quot;???_р_._-;_-@_-"/>
    <numFmt numFmtId="182" formatCode="_-* #,##0.0_р_._-;\-* #,##0.0_р_._-;_-* &quot;-&quot;???_р_._-;_-@_-"/>
    <numFmt numFmtId="183" formatCode="_-* #,##0.0_р_._-;\-* #,##0.0_р_._-;_-* &quot;-&quot;?_р_._-;_-@_-"/>
    <numFmt numFmtId="184" formatCode="_-* #,##0_р_._-;\-* #,##0_р_._-;_-* &quot;-&quot;???_р_._-;_-@_-"/>
    <numFmt numFmtId="185" formatCode="_-* #,##0_р_._-;\-* #,##0_р_._-;_-* &quot;-&quot;??_р_._-;_-@_-"/>
    <numFmt numFmtId="186" formatCode="#,##0.00\ _₽"/>
    <numFmt numFmtId="187" formatCode="[$-FC19]d\ mmmm\ yyyy\ &quot;г.&quot;"/>
  </numFmts>
  <fonts count="7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shrinkToFit="1"/>
    </xf>
    <xf numFmtId="49" fontId="6" fillId="33" borderId="11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shrinkToFit="1"/>
    </xf>
    <xf numFmtId="49" fontId="5" fillId="33" borderId="11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vertical="top" shrinkToFi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shrinkToFit="1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shrinkToFit="1"/>
    </xf>
    <xf numFmtId="49" fontId="3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right" wrapText="1"/>
    </xf>
    <xf numFmtId="181" fontId="6" fillId="0" borderId="10" xfId="0" applyNumberFormat="1" applyFont="1" applyBorder="1" applyAlignment="1">
      <alignment horizontal="right" wrapText="1"/>
    </xf>
    <xf numFmtId="181" fontId="6" fillId="33" borderId="10" xfId="0" applyNumberFormat="1" applyFont="1" applyFill="1" applyBorder="1" applyAlignment="1">
      <alignment horizontal="right" wrapText="1"/>
    </xf>
    <xf numFmtId="181" fontId="5" fillId="33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Border="1" applyAlignment="1">
      <alignment horizontal="right" vertical="top" wrapText="1"/>
    </xf>
    <xf numFmtId="181" fontId="5" fillId="0" borderId="16" xfId="0" applyNumberFormat="1" applyFont="1" applyBorder="1" applyAlignment="1">
      <alignment horizontal="right"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horizontal="center" shrinkToFit="1"/>
    </xf>
    <xf numFmtId="181" fontId="5" fillId="0" borderId="18" xfId="0" applyNumberFormat="1" applyFont="1" applyBorder="1" applyAlignment="1">
      <alignment horizontal="right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0" fontId="12" fillId="0" borderId="0" xfId="0" applyFont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shrinkToFit="1"/>
    </xf>
    <xf numFmtId="2" fontId="10" fillId="0" borderId="10" xfId="0" applyNumberFormat="1" applyFont="1" applyBorder="1" applyAlignment="1">
      <alignment horizontal="right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shrinkToFit="1"/>
    </xf>
    <xf numFmtId="2" fontId="13" fillId="0" borderId="10" xfId="0" applyNumberFormat="1" applyFont="1" applyBorder="1" applyAlignment="1">
      <alignment horizontal="right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shrinkToFit="1"/>
    </xf>
    <xf numFmtId="2" fontId="14" fillId="0" borderId="10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shrinkToFit="1"/>
    </xf>
    <xf numFmtId="2" fontId="11" fillId="0" borderId="10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horizontal="center" shrinkToFit="1"/>
    </xf>
    <xf numFmtId="49" fontId="13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shrinkToFit="1"/>
    </xf>
    <xf numFmtId="49" fontId="11" fillId="0" borderId="13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shrinkToFit="1"/>
    </xf>
    <xf numFmtId="49" fontId="11" fillId="0" borderId="15" xfId="0" applyNumberFormat="1" applyFont="1" applyBorder="1" applyAlignment="1">
      <alignment horizontal="center" shrinkToFit="1"/>
    </xf>
    <xf numFmtId="2" fontId="10" fillId="0" borderId="10" xfId="0" applyNumberFormat="1" applyFont="1" applyBorder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right" wrapText="1"/>
    </xf>
    <xf numFmtId="2" fontId="7" fillId="0" borderId="25" xfId="0" applyNumberFormat="1" applyFont="1" applyBorder="1" applyAlignment="1">
      <alignment horizontal="right" wrapText="1"/>
    </xf>
    <xf numFmtId="2" fontId="6" fillId="0" borderId="25" xfId="0" applyNumberFormat="1" applyFont="1" applyBorder="1" applyAlignment="1">
      <alignment horizontal="right" wrapText="1"/>
    </xf>
    <xf numFmtId="2" fontId="3" fillId="0" borderId="25" xfId="0" applyNumberFormat="1" applyFont="1" applyBorder="1" applyAlignment="1">
      <alignment horizontal="right" wrapText="1"/>
    </xf>
    <xf numFmtId="2" fontId="3" fillId="33" borderId="25" xfId="0" applyNumberFormat="1" applyFont="1" applyFill="1" applyBorder="1" applyAlignment="1">
      <alignment horizontal="right" wrapText="1"/>
    </xf>
    <xf numFmtId="2" fontId="6" fillId="0" borderId="25" xfId="0" applyNumberFormat="1" applyFont="1" applyFill="1" applyBorder="1" applyAlignment="1">
      <alignment horizontal="right" wrapText="1"/>
    </xf>
    <xf numFmtId="2" fontId="3" fillId="0" borderId="25" xfId="0" applyNumberFormat="1" applyFont="1" applyFill="1" applyBorder="1" applyAlignment="1">
      <alignment horizontal="right" wrapText="1"/>
    </xf>
    <xf numFmtId="49" fontId="3" fillId="0" borderId="2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Border="1" applyAlignment="1">
      <alignment horizontal="right" vertical="top" wrapText="1"/>
    </xf>
    <xf numFmtId="0" fontId="66" fillId="0" borderId="10" xfId="33" applyFont="1" applyBorder="1" applyAlignment="1">
      <alignment wrapText="1"/>
      <protection/>
    </xf>
    <xf numFmtId="0" fontId="67" fillId="0" borderId="10" xfId="33" applyFont="1" applyBorder="1">
      <alignment/>
      <protection/>
    </xf>
    <xf numFmtId="0" fontId="67" fillId="0" borderId="10" xfId="33" applyFont="1" applyBorder="1" applyAlignment="1">
      <alignment wrapText="1"/>
      <protection/>
    </xf>
    <xf numFmtId="2" fontId="68" fillId="0" borderId="10" xfId="33" applyNumberFormat="1" applyFont="1" applyBorder="1">
      <alignment/>
      <protection/>
    </xf>
    <xf numFmtId="2" fontId="67" fillId="0" borderId="10" xfId="33" applyNumberFormat="1" applyFont="1" applyBorder="1">
      <alignment/>
      <protection/>
    </xf>
    <xf numFmtId="0" fontId="66" fillId="0" borderId="10" xfId="33" applyFont="1" applyBorder="1">
      <alignment/>
      <protection/>
    </xf>
    <xf numFmtId="2" fontId="66" fillId="0" borderId="10" xfId="33" applyNumberFormat="1" applyFont="1" applyBorder="1">
      <alignment/>
      <protection/>
    </xf>
    <xf numFmtId="0" fontId="68" fillId="0" borderId="10" xfId="33" applyFont="1" applyBorder="1" applyAlignment="1">
      <alignment wrapText="1"/>
      <protection/>
    </xf>
    <xf numFmtId="0" fontId="69" fillId="0" borderId="0" xfId="33" applyFont="1">
      <alignment/>
      <protection/>
    </xf>
    <xf numFmtId="0" fontId="70" fillId="0" borderId="0" xfId="33" applyFont="1" applyAlignment="1">
      <alignment wrapText="1"/>
      <protection/>
    </xf>
    <xf numFmtId="0" fontId="70" fillId="0" borderId="0" xfId="33" applyFont="1">
      <alignment/>
      <protection/>
    </xf>
    <xf numFmtId="0" fontId="48" fillId="0" borderId="0" xfId="33">
      <alignment/>
      <protection/>
    </xf>
    <xf numFmtId="0" fontId="71" fillId="0" borderId="0" xfId="33" applyFont="1">
      <alignment/>
      <protection/>
    </xf>
    <xf numFmtId="0" fontId="72" fillId="0" borderId="10" xfId="33" applyFont="1" applyBorder="1" applyAlignment="1">
      <alignment vertical="top" wrapText="1"/>
      <protection/>
    </xf>
    <xf numFmtId="0" fontId="67" fillId="0" borderId="10" xfId="33" applyFont="1" applyBorder="1" applyAlignment="1">
      <alignment horizontal="center"/>
      <protection/>
    </xf>
    <xf numFmtId="0" fontId="73" fillId="0" borderId="10" xfId="33" applyFont="1" applyBorder="1" applyAlignment="1">
      <alignment wrapText="1"/>
      <protection/>
    </xf>
    <xf numFmtId="0" fontId="16" fillId="0" borderId="10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74" fillId="0" borderId="10" xfId="33" applyFont="1" applyBorder="1" applyAlignment="1">
      <alignment vertical="top" wrapText="1"/>
      <protection/>
    </xf>
    <xf numFmtId="0" fontId="74" fillId="0" borderId="10" xfId="33" applyFont="1" applyBorder="1" applyAlignment="1">
      <alignment horizontal="center" vertical="top" wrapText="1"/>
      <protection/>
    </xf>
    <xf numFmtId="49" fontId="5" fillId="0" borderId="17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right" wrapText="1"/>
    </xf>
    <xf numFmtId="2" fontId="13" fillId="0" borderId="12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11" fillId="0" borderId="12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 vertical="top" wrapText="1"/>
    </xf>
    <xf numFmtId="2" fontId="67" fillId="33" borderId="10" xfId="33" applyNumberFormat="1" applyFont="1" applyFill="1" applyBorder="1">
      <alignment/>
      <protection/>
    </xf>
    <xf numFmtId="3" fontId="67" fillId="0" borderId="10" xfId="33" applyNumberFormat="1" applyFont="1" applyBorder="1">
      <alignment/>
      <protection/>
    </xf>
    <xf numFmtId="0" fontId="67" fillId="0" borderId="10" xfId="33" applyFont="1" applyBorder="1" applyAlignment="1">
      <alignment horizontal="left" wrapText="1"/>
      <protection/>
    </xf>
    <xf numFmtId="0" fontId="75" fillId="0" borderId="27" xfId="33" applyFont="1" applyBorder="1" applyAlignment="1">
      <alignment horizontal="center" wrapText="1"/>
      <protection/>
    </xf>
    <xf numFmtId="0" fontId="75" fillId="0" borderId="0" xfId="33" applyFont="1" applyBorder="1" applyAlignment="1">
      <alignment horizontal="right"/>
      <protection/>
    </xf>
    <xf numFmtId="0" fontId="68" fillId="0" borderId="28" xfId="33" applyFont="1" applyBorder="1" applyAlignment="1">
      <alignment horizontal="center" wrapText="1"/>
      <protection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49" fontId="5" fillId="0" borderId="19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10" fillId="0" borderId="32" xfId="0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2" xfId="0" applyFont="1" applyBorder="1" applyAlignment="1">
      <alignment horizontal="right"/>
    </xf>
    <xf numFmtId="49" fontId="14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B57" sqref="B57"/>
    </sheetView>
  </sheetViews>
  <sheetFormatPr defaultColWidth="9.00390625" defaultRowHeight="12.75"/>
  <cols>
    <col min="1" max="1" width="24.625" style="118" customWidth="1"/>
    <col min="2" max="2" width="82.375" style="118" customWidth="1"/>
    <col min="3" max="4" width="9.50390625" style="118" customWidth="1"/>
    <col min="5" max="5" width="9.875" style="118" customWidth="1"/>
  </cols>
  <sheetData>
    <row r="1" spans="1:5" ht="15">
      <c r="A1" s="141" t="s">
        <v>219</v>
      </c>
      <c r="B1" s="141"/>
      <c r="C1" s="141"/>
      <c r="D1" s="141"/>
      <c r="E1" s="141"/>
    </row>
    <row r="2" spans="1:5" ht="15">
      <c r="A2" s="141" t="s">
        <v>220</v>
      </c>
      <c r="B2" s="141"/>
      <c r="C2" s="141"/>
      <c r="D2" s="141"/>
      <c r="E2" s="141"/>
    </row>
    <row r="3" spans="1:5" ht="15">
      <c r="A3" s="141" t="s">
        <v>221</v>
      </c>
      <c r="B3" s="141"/>
      <c r="C3" s="141"/>
      <c r="D3" s="141"/>
      <c r="E3" s="141"/>
    </row>
    <row r="4" spans="1:5" ht="15">
      <c r="A4" s="141" t="s">
        <v>222</v>
      </c>
      <c r="B4" s="141"/>
      <c r="C4" s="141"/>
      <c r="D4" s="141"/>
      <c r="E4" s="141"/>
    </row>
    <row r="5" spans="1:5" ht="18" customHeight="1">
      <c r="A5" s="141" t="s">
        <v>322</v>
      </c>
      <c r="B5" s="141"/>
      <c r="C5" s="141"/>
      <c r="D5" s="141"/>
      <c r="E5" s="141"/>
    </row>
    <row r="6" spans="1:5" ht="48.75" customHeight="1">
      <c r="A6" s="142" t="s">
        <v>223</v>
      </c>
      <c r="B6" s="142"/>
      <c r="C6" s="142"/>
      <c r="D6" s="142"/>
      <c r="E6" s="142"/>
    </row>
    <row r="7" spans="1:5" ht="66.75" customHeight="1">
      <c r="A7" s="128" t="s">
        <v>224</v>
      </c>
      <c r="B7" s="129" t="s">
        <v>225</v>
      </c>
      <c r="C7" s="120" t="s">
        <v>305</v>
      </c>
      <c r="D7" s="120" t="s">
        <v>306</v>
      </c>
      <c r="E7" s="120" t="s">
        <v>307</v>
      </c>
    </row>
    <row r="8" spans="1:5" ht="24.75" customHeight="1">
      <c r="A8" s="121">
        <v>1</v>
      </c>
      <c r="B8" s="121">
        <v>2</v>
      </c>
      <c r="C8" s="121">
        <v>3</v>
      </c>
      <c r="D8" s="121">
        <v>4</v>
      </c>
      <c r="E8" s="121">
        <v>5</v>
      </c>
    </row>
    <row r="9" spans="1:5" ht="40.5" customHeight="1">
      <c r="A9" s="108" t="s">
        <v>226</v>
      </c>
      <c r="B9" s="109" t="s">
        <v>227</v>
      </c>
      <c r="C9" s="110">
        <f>SUM(C10+C15+C21+C25+C31+C33+C36+C40+C38)</f>
        <v>5535.16</v>
      </c>
      <c r="D9" s="110">
        <f>SUM(D10+D15+D21+D25+D31+D33+D36+D40)</f>
        <v>5764.4</v>
      </c>
      <c r="E9" s="110">
        <f>SUM(E10+E15+E21+E25+E31+E33+E36+E40)</f>
        <v>5764.4</v>
      </c>
    </row>
    <row r="10" spans="1:5" ht="12.75">
      <c r="A10" s="108" t="s">
        <v>228</v>
      </c>
      <c r="B10" s="109" t="s">
        <v>229</v>
      </c>
      <c r="C10" s="111">
        <f>SUM(C11)</f>
        <v>1050</v>
      </c>
      <c r="D10" s="111">
        <f>SUM(D11)</f>
        <v>835</v>
      </c>
      <c r="E10" s="111">
        <f>SUM(E11)</f>
        <v>835</v>
      </c>
    </row>
    <row r="11" spans="1:5" ht="12.75">
      <c r="A11" s="112" t="s">
        <v>230</v>
      </c>
      <c r="B11" s="107" t="s">
        <v>231</v>
      </c>
      <c r="C11" s="113">
        <f>SUM(C12:C14)</f>
        <v>1050</v>
      </c>
      <c r="D11" s="113">
        <f>SUM(D12:D14)</f>
        <v>835</v>
      </c>
      <c r="E11" s="113">
        <f>SUM(E12:E14)</f>
        <v>835</v>
      </c>
    </row>
    <row r="12" spans="1:5" ht="34.5">
      <c r="A12" s="108" t="s">
        <v>232</v>
      </c>
      <c r="B12" s="109" t="s">
        <v>233</v>
      </c>
      <c r="C12" s="111">
        <v>830</v>
      </c>
      <c r="D12" s="111">
        <v>715</v>
      </c>
      <c r="E12" s="111">
        <v>715</v>
      </c>
    </row>
    <row r="13" spans="1:5" ht="57">
      <c r="A13" s="108" t="s">
        <v>234</v>
      </c>
      <c r="B13" s="109" t="s">
        <v>235</v>
      </c>
      <c r="C13" s="111">
        <v>200</v>
      </c>
      <c r="D13" s="111">
        <v>100</v>
      </c>
      <c r="E13" s="111">
        <v>100</v>
      </c>
    </row>
    <row r="14" spans="1:5" ht="23.25">
      <c r="A14" s="108" t="s">
        <v>236</v>
      </c>
      <c r="B14" s="109" t="s">
        <v>237</v>
      </c>
      <c r="C14" s="111">
        <v>20</v>
      </c>
      <c r="D14" s="111">
        <v>20</v>
      </c>
      <c r="E14" s="111">
        <v>20</v>
      </c>
    </row>
    <row r="15" spans="1:5" ht="23.25">
      <c r="A15" s="108" t="s">
        <v>238</v>
      </c>
      <c r="B15" s="109" t="s">
        <v>239</v>
      </c>
      <c r="C15" s="111">
        <f>SUM(C16)</f>
        <v>1092.2</v>
      </c>
      <c r="D15" s="111">
        <f>SUM(D16)</f>
        <v>1092.2</v>
      </c>
      <c r="E15" s="111">
        <f>SUM(E16)</f>
        <v>1092.2</v>
      </c>
    </row>
    <row r="16" spans="1:5" ht="12.75">
      <c r="A16" s="112" t="s">
        <v>240</v>
      </c>
      <c r="B16" s="107" t="s">
        <v>241</v>
      </c>
      <c r="C16" s="113">
        <f>SUM(C17:C20)</f>
        <v>1092.2</v>
      </c>
      <c r="D16" s="113">
        <f>SUM(D17:D20)</f>
        <v>1092.2</v>
      </c>
      <c r="E16" s="113">
        <f>SUM(E17:E20)</f>
        <v>1092.2</v>
      </c>
    </row>
    <row r="17" spans="1:5" ht="34.5">
      <c r="A17" s="108" t="s">
        <v>242</v>
      </c>
      <c r="B17" s="109" t="s">
        <v>243</v>
      </c>
      <c r="C17" s="111">
        <v>360.8</v>
      </c>
      <c r="D17" s="111">
        <v>360.8</v>
      </c>
      <c r="E17" s="111">
        <v>360.8</v>
      </c>
    </row>
    <row r="18" spans="1:5" ht="45.75">
      <c r="A18" s="108" t="s">
        <v>244</v>
      </c>
      <c r="B18" s="109" t="s">
        <v>245</v>
      </c>
      <c r="C18" s="111">
        <v>7.4</v>
      </c>
      <c r="D18" s="111">
        <v>7.4</v>
      </c>
      <c r="E18" s="111">
        <v>7.4</v>
      </c>
    </row>
    <row r="19" spans="1:5" ht="34.5">
      <c r="A19" s="108" t="s">
        <v>246</v>
      </c>
      <c r="B19" s="109" t="s">
        <v>247</v>
      </c>
      <c r="C19" s="111">
        <v>724</v>
      </c>
      <c r="D19" s="111">
        <v>724</v>
      </c>
      <c r="E19" s="111">
        <v>724</v>
      </c>
    </row>
    <row r="20" spans="1:5" ht="34.5">
      <c r="A20" s="108" t="s">
        <v>248</v>
      </c>
      <c r="B20" s="109" t="s">
        <v>249</v>
      </c>
      <c r="C20" s="111">
        <v>0</v>
      </c>
      <c r="D20" s="111">
        <v>0</v>
      </c>
      <c r="E20" s="111">
        <v>0</v>
      </c>
    </row>
    <row r="21" spans="1:5" ht="12.75">
      <c r="A21" s="108" t="s">
        <v>250</v>
      </c>
      <c r="B21" s="109" t="s">
        <v>251</v>
      </c>
      <c r="C21" s="111">
        <f>SUM(C23)+C22+C24</f>
        <v>252.76000000000002</v>
      </c>
      <c r="D21" s="111">
        <f>SUM(D23)</f>
        <v>7</v>
      </c>
      <c r="E21" s="111">
        <f>SUM(E23)</f>
        <v>7</v>
      </c>
    </row>
    <row r="22" spans="1:5" s="34" customFormat="1" ht="12.75">
      <c r="A22" s="108" t="s">
        <v>302</v>
      </c>
      <c r="B22" s="109" t="s">
        <v>301</v>
      </c>
      <c r="C22" s="111">
        <v>180</v>
      </c>
      <c r="D22" s="111">
        <v>0</v>
      </c>
      <c r="E22" s="111">
        <v>0</v>
      </c>
    </row>
    <row r="23" spans="1:5" ht="36" customHeight="1">
      <c r="A23" s="108" t="s">
        <v>252</v>
      </c>
      <c r="B23" s="108" t="s">
        <v>253</v>
      </c>
      <c r="C23" s="111">
        <v>43.96</v>
      </c>
      <c r="D23" s="111">
        <v>7</v>
      </c>
      <c r="E23" s="111">
        <v>7</v>
      </c>
    </row>
    <row r="24" spans="1:5" ht="36" customHeight="1">
      <c r="A24" s="108" t="s">
        <v>304</v>
      </c>
      <c r="B24" s="109" t="s">
        <v>303</v>
      </c>
      <c r="C24" s="111">
        <v>28.8</v>
      </c>
      <c r="D24" s="111">
        <v>0</v>
      </c>
      <c r="E24" s="111">
        <v>0</v>
      </c>
    </row>
    <row r="25" spans="1:5" ht="12.75">
      <c r="A25" s="108" t="s">
        <v>254</v>
      </c>
      <c r="B25" s="108" t="s">
        <v>255</v>
      </c>
      <c r="C25" s="111">
        <f>SUM(C26+C28)</f>
        <v>2700</v>
      </c>
      <c r="D25" s="111">
        <f>SUM(D26+D28)</f>
        <v>3500</v>
      </c>
      <c r="E25" s="111">
        <f>SUM(E26+E28)</f>
        <v>3500</v>
      </c>
    </row>
    <row r="26" spans="1:5" ht="12.75">
      <c r="A26" s="112" t="s">
        <v>256</v>
      </c>
      <c r="B26" s="112" t="s">
        <v>257</v>
      </c>
      <c r="C26" s="113">
        <f>SUM(C27)</f>
        <v>300</v>
      </c>
      <c r="D26" s="113">
        <f>SUM(D27)</f>
        <v>500</v>
      </c>
      <c r="E26" s="113">
        <f>SUM(E27)</f>
        <v>500</v>
      </c>
    </row>
    <row r="27" spans="1:5" ht="26.25">
      <c r="A27" s="108" t="s">
        <v>258</v>
      </c>
      <c r="B27" s="122" t="s">
        <v>259</v>
      </c>
      <c r="C27" s="111">
        <v>300</v>
      </c>
      <c r="D27" s="111">
        <v>500</v>
      </c>
      <c r="E27" s="111">
        <v>500</v>
      </c>
    </row>
    <row r="28" spans="1:5" ht="12.75">
      <c r="A28" s="112" t="s">
        <v>260</v>
      </c>
      <c r="B28" s="107" t="s">
        <v>261</v>
      </c>
      <c r="C28" s="113">
        <f>SUM(C29:C30)</f>
        <v>2400</v>
      </c>
      <c r="D28" s="113">
        <f>SUM(D29:D30)</f>
        <v>3000</v>
      </c>
      <c r="E28" s="113">
        <f>SUM(E29:E30)</f>
        <v>3000</v>
      </c>
    </row>
    <row r="29" spans="1:5" ht="23.25">
      <c r="A29" s="108" t="s">
        <v>262</v>
      </c>
      <c r="B29" s="109" t="s">
        <v>263</v>
      </c>
      <c r="C29" s="111">
        <v>1400</v>
      </c>
      <c r="D29" s="111">
        <v>1100</v>
      </c>
      <c r="E29" s="111">
        <v>1100</v>
      </c>
    </row>
    <row r="30" spans="1:5" ht="23.25">
      <c r="A30" s="108" t="s">
        <v>264</v>
      </c>
      <c r="B30" s="109" t="s">
        <v>265</v>
      </c>
      <c r="C30" s="111">
        <v>1000</v>
      </c>
      <c r="D30" s="111">
        <v>1900</v>
      </c>
      <c r="E30" s="111">
        <v>1900</v>
      </c>
    </row>
    <row r="31" spans="1:5" ht="12.75">
      <c r="A31" s="108" t="s">
        <v>266</v>
      </c>
      <c r="B31" s="109" t="s">
        <v>267</v>
      </c>
      <c r="C31" s="111">
        <f>SUM(C32)</f>
        <v>20</v>
      </c>
      <c r="D31" s="111">
        <f>SUM(D32)</f>
        <v>20</v>
      </c>
      <c r="E31" s="111">
        <f>SUM(E32)</f>
        <v>20</v>
      </c>
    </row>
    <row r="32" spans="1:5" ht="36">
      <c r="A32" s="112" t="s">
        <v>268</v>
      </c>
      <c r="B32" s="107" t="s">
        <v>269</v>
      </c>
      <c r="C32" s="113">
        <v>20</v>
      </c>
      <c r="D32" s="113">
        <v>20</v>
      </c>
      <c r="E32" s="113">
        <v>20</v>
      </c>
    </row>
    <row r="33" spans="1:5" ht="23.25">
      <c r="A33" s="108" t="s">
        <v>270</v>
      </c>
      <c r="B33" s="109" t="s">
        <v>271</v>
      </c>
      <c r="C33" s="111">
        <f>SUM(C34+C35)</f>
        <v>303.2</v>
      </c>
      <c r="D33" s="111">
        <f>SUM(D34+D35)</f>
        <v>303.2</v>
      </c>
      <c r="E33" s="111">
        <f>SUM(E34+E35)</f>
        <v>303.2</v>
      </c>
    </row>
    <row r="34" spans="1:5" ht="34.5" hidden="1">
      <c r="A34" s="108" t="s">
        <v>272</v>
      </c>
      <c r="B34" s="109" t="s">
        <v>273</v>
      </c>
      <c r="C34" s="111"/>
      <c r="D34" s="111"/>
      <c r="E34" s="111"/>
    </row>
    <row r="35" spans="1:5" ht="34.5">
      <c r="A35" s="108" t="s">
        <v>274</v>
      </c>
      <c r="B35" s="109" t="s">
        <v>275</v>
      </c>
      <c r="C35" s="111">
        <v>303.2</v>
      </c>
      <c r="D35" s="111">
        <v>303.2</v>
      </c>
      <c r="E35" s="111">
        <v>303.2</v>
      </c>
    </row>
    <row r="36" spans="1:5" ht="12.75">
      <c r="A36" s="108" t="s">
        <v>276</v>
      </c>
      <c r="B36" s="109" t="s">
        <v>277</v>
      </c>
      <c r="C36" s="111">
        <f>SUM(C37:C37)</f>
        <v>7</v>
      </c>
      <c r="D36" s="111">
        <f>SUM(D37:D37)</f>
        <v>7</v>
      </c>
      <c r="E36" s="111">
        <f>SUM(E37:E37)</f>
        <v>7</v>
      </c>
    </row>
    <row r="37" spans="1:5" ht="12.75">
      <c r="A37" s="108" t="s">
        <v>278</v>
      </c>
      <c r="B37" s="109" t="s">
        <v>279</v>
      </c>
      <c r="C37" s="111">
        <v>7</v>
      </c>
      <c r="D37" s="111">
        <v>7</v>
      </c>
      <c r="E37" s="111">
        <v>7</v>
      </c>
    </row>
    <row r="38" spans="1:5" ht="12.75">
      <c r="A38" s="108" t="s">
        <v>280</v>
      </c>
      <c r="B38" s="109" t="s">
        <v>281</v>
      </c>
      <c r="C38" s="111">
        <f>SUM(C39)</f>
        <v>10</v>
      </c>
      <c r="D38" s="111">
        <f>SUM(D39)</f>
        <v>10</v>
      </c>
      <c r="E38" s="111">
        <f>SUM(E39)</f>
        <v>10</v>
      </c>
    </row>
    <row r="39" spans="1:5" ht="23.25">
      <c r="A39" s="108" t="s">
        <v>282</v>
      </c>
      <c r="B39" s="109" t="s">
        <v>283</v>
      </c>
      <c r="C39" s="111">
        <v>10</v>
      </c>
      <c r="D39" s="111">
        <v>10</v>
      </c>
      <c r="E39" s="111">
        <v>10</v>
      </c>
    </row>
    <row r="40" spans="1:5" ht="12.75">
      <c r="A40" s="108" t="s">
        <v>319</v>
      </c>
      <c r="B40" s="109" t="s">
        <v>318</v>
      </c>
      <c r="C40" s="111">
        <f>SUM(C41)</f>
        <v>100</v>
      </c>
      <c r="D40" s="111">
        <f>D41</f>
        <v>0</v>
      </c>
      <c r="E40" s="111">
        <f>E41</f>
        <v>0</v>
      </c>
    </row>
    <row r="41" spans="1:5" ht="12.75">
      <c r="A41" s="108" t="s">
        <v>321</v>
      </c>
      <c r="B41" s="109" t="s">
        <v>320</v>
      </c>
      <c r="C41" s="111">
        <v>100</v>
      </c>
      <c r="D41" s="111">
        <v>0</v>
      </c>
      <c r="E41" s="111">
        <v>0</v>
      </c>
    </row>
    <row r="42" spans="1:5" ht="12.75">
      <c r="A42" s="108" t="s">
        <v>284</v>
      </c>
      <c r="B42" s="109" t="s">
        <v>285</v>
      </c>
      <c r="C42" s="111">
        <f>SUM(C43+C51)</f>
        <v>15920.559999999998</v>
      </c>
      <c r="D42" s="111">
        <f>SUM(D43+D51)</f>
        <v>2627.1</v>
      </c>
      <c r="E42" s="111">
        <f>SUM(E43+E51)</f>
        <v>2351.9</v>
      </c>
    </row>
    <row r="43" spans="1:5" ht="12.75">
      <c r="A43" s="112" t="s">
        <v>286</v>
      </c>
      <c r="B43" s="107" t="s">
        <v>287</v>
      </c>
      <c r="C43" s="113">
        <f>C44+C47+C46+C48+C45+C49+C50</f>
        <v>13212.599999999999</v>
      </c>
      <c r="D43" s="113">
        <f>SUM(D44:D49)</f>
        <v>2627.1</v>
      </c>
      <c r="E43" s="113">
        <f>SUM(E44:E49)</f>
        <v>2351.9</v>
      </c>
    </row>
    <row r="44" spans="1:5" ht="12.75">
      <c r="A44" s="108" t="s">
        <v>288</v>
      </c>
      <c r="B44" s="109" t="s">
        <v>289</v>
      </c>
      <c r="C44" s="111">
        <v>2463.6</v>
      </c>
      <c r="D44" s="111">
        <v>2320.2</v>
      </c>
      <c r="E44" s="111">
        <v>2045</v>
      </c>
    </row>
    <row r="45" spans="1:5" ht="27.75" customHeight="1">
      <c r="A45" s="108" t="s">
        <v>313</v>
      </c>
      <c r="B45" s="109" t="s">
        <v>312</v>
      </c>
      <c r="C45" s="111">
        <v>4905.96</v>
      </c>
      <c r="D45" s="111">
        <v>0</v>
      </c>
      <c r="E45" s="111">
        <v>0</v>
      </c>
    </row>
    <row r="46" spans="1:5" ht="22.5">
      <c r="A46" s="108" t="s">
        <v>292</v>
      </c>
      <c r="B46" s="123" t="s">
        <v>293</v>
      </c>
      <c r="C46" s="111">
        <v>33</v>
      </c>
      <c r="D46" s="111">
        <v>33</v>
      </c>
      <c r="E46" s="111">
        <v>33</v>
      </c>
    </row>
    <row r="47" spans="1:5" ht="22.5">
      <c r="A47" s="108" t="s">
        <v>290</v>
      </c>
      <c r="B47" s="123" t="s">
        <v>291</v>
      </c>
      <c r="C47" s="111">
        <v>206</v>
      </c>
      <c r="D47" s="111">
        <v>206</v>
      </c>
      <c r="E47" s="111">
        <v>206</v>
      </c>
    </row>
    <row r="48" spans="1:5" ht="33.75">
      <c r="A48" s="108" t="s">
        <v>294</v>
      </c>
      <c r="B48" s="123" t="s">
        <v>295</v>
      </c>
      <c r="C48" s="111">
        <v>67.9</v>
      </c>
      <c r="D48" s="111">
        <v>67.9</v>
      </c>
      <c r="E48" s="111">
        <v>67.9</v>
      </c>
    </row>
    <row r="49" spans="1:5" ht="25.5" customHeight="1">
      <c r="A49" s="108" t="s">
        <v>314</v>
      </c>
      <c r="B49" s="109" t="s">
        <v>315</v>
      </c>
      <c r="C49" s="137">
        <v>3735.41</v>
      </c>
      <c r="D49" s="111">
        <v>0</v>
      </c>
      <c r="E49" s="111">
        <v>0</v>
      </c>
    </row>
    <row r="50" spans="1:5" ht="20.25" customHeight="1">
      <c r="A50" s="138" t="s">
        <v>323</v>
      </c>
      <c r="B50" s="139" t="s">
        <v>324</v>
      </c>
      <c r="C50" s="137">
        <v>1800.73</v>
      </c>
      <c r="D50" s="111">
        <v>0</v>
      </c>
      <c r="E50" s="111">
        <v>0</v>
      </c>
    </row>
    <row r="51" spans="1:5" ht="12.75">
      <c r="A51" s="112" t="s">
        <v>296</v>
      </c>
      <c r="B51" s="107"/>
      <c r="C51" s="113">
        <f>SUM(C53)+C52</f>
        <v>2707.96</v>
      </c>
      <c r="D51" s="113">
        <f>SUM(D53)</f>
        <v>0</v>
      </c>
      <c r="E51" s="113">
        <f>SUM(E53)</f>
        <v>0</v>
      </c>
    </row>
    <row r="52" spans="1:5" ht="23.25">
      <c r="A52" s="112" t="s">
        <v>311</v>
      </c>
      <c r="B52" s="109" t="s">
        <v>310</v>
      </c>
      <c r="C52" s="113">
        <v>605.4</v>
      </c>
      <c r="D52" s="113">
        <v>0</v>
      </c>
      <c r="E52" s="113">
        <v>0</v>
      </c>
    </row>
    <row r="53" spans="1:5" ht="12.75">
      <c r="A53" s="108" t="s">
        <v>297</v>
      </c>
      <c r="B53" s="123" t="s">
        <v>298</v>
      </c>
      <c r="C53" s="111">
        <v>2102.56</v>
      </c>
      <c r="D53" s="111">
        <v>0</v>
      </c>
      <c r="E53" s="111">
        <v>0</v>
      </c>
    </row>
    <row r="54" spans="1:5" ht="15">
      <c r="A54" s="108"/>
      <c r="B54" s="114" t="s">
        <v>299</v>
      </c>
      <c r="C54" s="110">
        <f>SUM(C9+C42)</f>
        <v>21455.719999999998</v>
      </c>
      <c r="D54" s="110">
        <f>SUM(D9+D42)</f>
        <v>8391.5</v>
      </c>
      <c r="E54" s="110">
        <f>SUM(E9+E42)</f>
        <v>8116.299999999999</v>
      </c>
    </row>
    <row r="55" spans="1:5" ht="15">
      <c r="A55" s="140" t="s">
        <v>300</v>
      </c>
      <c r="B55" s="140"/>
      <c r="C55" s="140"/>
      <c r="D55" s="140"/>
      <c r="E55" s="140"/>
    </row>
    <row r="56" spans="1:3" ht="14.25">
      <c r="A56" s="115"/>
      <c r="B56" s="116"/>
      <c r="C56" s="117"/>
    </row>
    <row r="57" spans="1:3" ht="14.25">
      <c r="A57" s="115"/>
      <c r="B57" s="116"/>
      <c r="C57" s="117"/>
    </row>
    <row r="58" spans="1:3" ht="14.25">
      <c r="A58" s="115"/>
      <c r="B58" s="116"/>
      <c r="C58" s="117"/>
    </row>
    <row r="59" spans="1:3" ht="14.25">
      <c r="A59" s="115"/>
      <c r="B59" s="116"/>
      <c r="C59" s="117"/>
    </row>
    <row r="60" spans="1:3" ht="14.25">
      <c r="A60" s="115"/>
      <c r="B60" s="116"/>
      <c r="C60" s="117"/>
    </row>
    <row r="61" spans="1:3" ht="14.25">
      <c r="A61" s="115"/>
      <c r="B61" s="116"/>
      <c r="C61" s="117"/>
    </row>
    <row r="62" spans="1:3" ht="14.25">
      <c r="A62" s="115"/>
      <c r="B62" s="116"/>
      <c r="C62" s="117"/>
    </row>
    <row r="63" spans="1:3" ht="14.25">
      <c r="A63" s="115"/>
      <c r="B63" s="116"/>
      <c r="C63" s="117"/>
    </row>
    <row r="64" spans="1:3" ht="14.25">
      <c r="A64" s="115"/>
      <c r="B64" s="117"/>
      <c r="C64" s="117"/>
    </row>
    <row r="65" ht="14.25">
      <c r="A65" s="119"/>
    </row>
  </sheetData>
  <sheetProtection/>
  <mergeCells count="7">
    <mergeCell ref="A55:E55"/>
    <mergeCell ref="A3:E3"/>
    <mergeCell ref="A2:E2"/>
    <mergeCell ref="A1:E1"/>
    <mergeCell ref="A5:E5"/>
    <mergeCell ref="A4:E4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0" zoomScaleNormal="80" zoomScalePageLayoutView="0" workbookViewId="0" topLeftCell="A1">
      <selection activeCell="D25" sqref="D25"/>
    </sheetView>
  </sheetViews>
  <sheetFormatPr defaultColWidth="9.00390625" defaultRowHeight="12.75"/>
  <cols>
    <col min="1" max="1" width="60.375" style="0" customWidth="1"/>
    <col min="2" max="2" width="15.625" style="0" customWidth="1"/>
    <col min="3" max="3" width="24.00390625" style="0" customWidth="1"/>
    <col min="4" max="4" width="25.875" style="0" customWidth="1"/>
    <col min="5" max="5" width="25.50390625" style="0" customWidth="1"/>
  </cols>
  <sheetData>
    <row r="1" spans="1:5" ht="18">
      <c r="A1" s="148" t="s">
        <v>198</v>
      </c>
      <c r="B1" s="148"/>
      <c r="C1" s="148"/>
      <c r="D1" s="148"/>
      <c r="E1" s="148"/>
    </row>
    <row r="2" spans="1:5" ht="18">
      <c r="A2" s="148" t="s">
        <v>54</v>
      </c>
      <c r="B2" s="148"/>
      <c r="C2" s="148"/>
      <c r="D2" s="148"/>
      <c r="E2" s="148"/>
    </row>
    <row r="3" spans="1:5" ht="18">
      <c r="A3" s="148" t="s">
        <v>0</v>
      </c>
      <c r="B3" s="148"/>
      <c r="C3" s="148"/>
      <c r="D3" s="148"/>
      <c r="E3" s="148"/>
    </row>
    <row r="4" spans="1:5" ht="18">
      <c r="A4" s="148" t="s">
        <v>49</v>
      </c>
      <c r="B4" s="148"/>
      <c r="C4" s="148"/>
      <c r="D4" s="148"/>
      <c r="E4" s="148"/>
    </row>
    <row r="5" spans="1:5" ht="18">
      <c r="A5" s="148" t="s">
        <v>322</v>
      </c>
      <c r="B5" s="148"/>
      <c r="C5" s="148"/>
      <c r="D5" s="148"/>
      <c r="E5" s="148"/>
    </row>
    <row r="6" spans="1:3" ht="18">
      <c r="A6" s="5"/>
      <c r="B6" s="5"/>
      <c r="C6" s="5"/>
    </row>
    <row r="7" spans="1:5" ht="67.5" customHeight="1" thickBot="1">
      <c r="A7" s="149" t="s">
        <v>206</v>
      </c>
      <c r="B7" s="149"/>
      <c r="C7" s="149"/>
      <c r="D7" s="149"/>
      <c r="E7" s="149"/>
    </row>
    <row r="8" spans="1:5" ht="18">
      <c r="A8" s="143" t="s">
        <v>42</v>
      </c>
      <c r="B8" s="144"/>
      <c r="C8" s="144"/>
      <c r="D8" s="144"/>
      <c r="E8" s="145"/>
    </row>
    <row r="9" spans="1:5" ht="36" thickBot="1">
      <c r="A9" s="46" t="s">
        <v>1</v>
      </c>
      <c r="B9" s="47" t="s">
        <v>2</v>
      </c>
      <c r="C9" s="47" t="s">
        <v>200</v>
      </c>
      <c r="D9" s="47" t="s">
        <v>201</v>
      </c>
      <c r="E9" s="48" t="s">
        <v>202</v>
      </c>
    </row>
    <row r="10" spans="1:5" ht="17.25">
      <c r="A10" s="43" t="s">
        <v>3</v>
      </c>
      <c r="B10" s="44" t="s">
        <v>4</v>
      </c>
      <c r="C10" s="45">
        <f>C11+C12+C13+C14+C15</f>
        <v>4551.33</v>
      </c>
      <c r="D10" s="45">
        <f>D11+D12+D13+D14+D15</f>
        <v>4796.14</v>
      </c>
      <c r="E10" s="45">
        <f>E11+E12+E13+E14+E15</f>
        <v>4949.91</v>
      </c>
    </row>
    <row r="11" spans="1:5" ht="36">
      <c r="A11" s="8" t="s">
        <v>5</v>
      </c>
      <c r="B11" s="9" t="s">
        <v>6</v>
      </c>
      <c r="C11" s="38">
        <v>732.09</v>
      </c>
      <c r="D11" s="38">
        <v>761.87</v>
      </c>
      <c r="E11" s="38">
        <v>790.78</v>
      </c>
    </row>
    <row r="12" spans="1:5" ht="72">
      <c r="A12" s="8" t="s">
        <v>7</v>
      </c>
      <c r="B12" s="10" t="s">
        <v>8</v>
      </c>
      <c r="C12" s="38">
        <v>3541.79</v>
      </c>
      <c r="D12" s="38">
        <v>3685.56</v>
      </c>
      <c r="E12" s="38">
        <v>3810.42</v>
      </c>
    </row>
    <row r="13" spans="1:5" ht="54">
      <c r="A13" s="8" t="s">
        <v>47</v>
      </c>
      <c r="B13" s="10" t="s">
        <v>48</v>
      </c>
      <c r="C13" s="38">
        <v>25.96</v>
      </c>
      <c r="D13" s="38">
        <v>25.96</v>
      </c>
      <c r="E13" s="38">
        <v>25.96</v>
      </c>
    </row>
    <row r="14" spans="1:5" ht="18">
      <c r="A14" s="11" t="s">
        <v>46</v>
      </c>
      <c r="B14" s="12" t="s">
        <v>45</v>
      </c>
      <c r="C14" s="39">
        <v>25</v>
      </c>
      <c r="D14" s="39">
        <v>30</v>
      </c>
      <c r="E14" s="39">
        <v>30</v>
      </c>
    </row>
    <row r="15" spans="1:5" ht="18">
      <c r="A15" s="8" t="s">
        <v>9</v>
      </c>
      <c r="B15" s="10" t="s">
        <v>36</v>
      </c>
      <c r="C15" s="38">
        <v>226.49</v>
      </c>
      <c r="D15" s="38">
        <v>292.75</v>
      </c>
      <c r="E15" s="38">
        <v>292.75</v>
      </c>
    </row>
    <row r="16" spans="1:5" ht="17.25">
      <c r="A16" s="6" t="s">
        <v>10</v>
      </c>
      <c r="B16" s="7" t="s">
        <v>11</v>
      </c>
      <c r="C16" s="37">
        <f>SUM(C17)</f>
        <v>206</v>
      </c>
      <c r="D16" s="37">
        <f>SUM(D17)</f>
        <v>206</v>
      </c>
      <c r="E16" s="37">
        <f>SUM(E17)</f>
        <v>206</v>
      </c>
    </row>
    <row r="17" spans="1:5" ht="18">
      <c r="A17" s="8" t="s">
        <v>12</v>
      </c>
      <c r="B17" s="10" t="s">
        <v>13</v>
      </c>
      <c r="C17" s="38">
        <v>206</v>
      </c>
      <c r="D17" s="38">
        <v>206</v>
      </c>
      <c r="E17" s="38">
        <v>206</v>
      </c>
    </row>
    <row r="18" spans="1:5" ht="34.5">
      <c r="A18" s="13" t="s">
        <v>14</v>
      </c>
      <c r="B18" s="14" t="s">
        <v>15</v>
      </c>
      <c r="C18" s="40">
        <f>SUM(C19)</f>
        <v>1440</v>
      </c>
      <c r="D18" s="40">
        <f>SUM(D19)</f>
        <v>30</v>
      </c>
      <c r="E18" s="40">
        <f>SUM(E19)</f>
        <v>30</v>
      </c>
    </row>
    <row r="19" spans="1:5" ht="54">
      <c r="A19" s="11" t="s">
        <v>56</v>
      </c>
      <c r="B19" s="12" t="s">
        <v>16</v>
      </c>
      <c r="C19" s="39">
        <v>1440</v>
      </c>
      <c r="D19" s="39">
        <v>30</v>
      </c>
      <c r="E19" s="39">
        <v>30</v>
      </c>
    </row>
    <row r="20" spans="1:5" ht="17.25">
      <c r="A20" s="6" t="s">
        <v>18</v>
      </c>
      <c r="B20" s="7" t="s">
        <v>17</v>
      </c>
      <c r="C20" s="37">
        <f>SUM(C21+C22)</f>
        <v>1601.74</v>
      </c>
      <c r="D20" s="37">
        <f>SUM(D21+D22)</f>
        <v>1121.3500000000001</v>
      </c>
      <c r="E20" s="37">
        <f>SUM(E21+E22)</f>
        <v>1121.3500000000001</v>
      </c>
    </row>
    <row r="21" spans="1:5" ht="18">
      <c r="A21" s="8" t="s">
        <v>44</v>
      </c>
      <c r="B21" s="10" t="s">
        <v>43</v>
      </c>
      <c r="C21" s="38">
        <v>1601.74</v>
      </c>
      <c r="D21" s="38">
        <v>1092.2</v>
      </c>
      <c r="E21" s="38">
        <v>1092.2</v>
      </c>
    </row>
    <row r="22" spans="1:5" ht="36">
      <c r="A22" s="8" t="s">
        <v>19</v>
      </c>
      <c r="B22" s="10" t="s">
        <v>20</v>
      </c>
      <c r="C22" s="38"/>
      <c r="D22" s="38">
        <v>29.15</v>
      </c>
      <c r="E22" s="38">
        <v>29.15</v>
      </c>
    </row>
    <row r="23" spans="1:5" ht="17.25">
      <c r="A23" s="6" t="s">
        <v>21</v>
      </c>
      <c r="B23" s="7" t="s">
        <v>22</v>
      </c>
      <c r="C23" s="37">
        <f>C25+C26</f>
        <v>6318.969999999999</v>
      </c>
      <c r="D23" s="37">
        <f>D25+D26</f>
        <v>1425.12</v>
      </c>
      <c r="E23" s="37">
        <f>E25+E26</f>
        <v>812.7429999999999</v>
      </c>
    </row>
    <row r="24" spans="1:5" ht="18" hidden="1">
      <c r="A24" s="8" t="s">
        <v>39</v>
      </c>
      <c r="B24" s="10" t="s">
        <v>40</v>
      </c>
      <c r="C24" s="38"/>
      <c r="D24" s="38"/>
      <c r="E24" s="38"/>
    </row>
    <row r="25" spans="1:5" ht="18">
      <c r="A25" s="8" t="s">
        <v>23</v>
      </c>
      <c r="B25" s="10" t="s">
        <v>24</v>
      </c>
      <c r="C25" s="38">
        <v>5155.73</v>
      </c>
      <c r="D25" s="38">
        <v>1068.04</v>
      </c>
      <c r="E25" s="38">
        <v>553.3</v>
      </c>
    </row>
    <row r="26" spans="1:5" ht="18">
      <c r="A26" s="8" t="s">
        <v>25</v>
      </c>
      <c r="B26" s="10" t="s">
        <v>26</v>
      </c>
      <c r="C26" s="38">
        <v>1163.24</v>
      </c>
      <c r="D26" s="38">
        <v>357.08</v>
      </c>
      <c r="E26" s="38">
        <v>259.443</v>
      </c>
    </row>
    <row r="27" spans="1:5" ht="17.25">
      <c r="A27" s="6" t="s">
        <v>53</v>
      </c>
      <c r="B27" s="7" t="s">
        <v>27</v>
      </c>
      <c r="C27" s="37">
        <f>SUM(C28)</f>
        <v>249.71</v>
      </c>
      <c r="D27" s="37">
        <f>SUM(D28)</f>
        <v>454.37</v>
      </c>
      <c r="E27" s="37">
        <f>SUM(E28)</f>
        <v>454.37</v>
      </c>
    </row>
    <row r="28" spans="1:5" ht="18">
      <c r="A28" s="8" t="s">
        <v>32</v>
      </c>
      <c r="B28" s="10" t="s">
        <v>28</v>
      </c>
      <c r="C28" s="38">
        <v>249.71</v>
      </c>
      <c r="D28" s="38">
        <v>454.37</v>
      </c>
      <c r="E28" s="38">
        <v>454.37</v>
      </c>
    </row>
    <row r="29" spans="1:5" ht="17.25">
      <c r="A29" s="6" t="s">
        <v>35</v>
      </c>
      <c r="B29" s="7" t="s">
        <v>29</v>
      </c>
      <c r="C29" s="37">
        <f>SUM(C30+C32+C31)</f>
        <v>7161.400000000001</v>
      </c>
      <c r="D29" s="37">
        <f>SUM(D30+D32)</f>
        <v>154.45</v>
      </c>
      <c r="E29" s="37">
        <f>SUM(E30+E32)</f>
        <v>160.29</v>
      </c>
    </row>
    <row r="30" spans="1:5" ht="18">
      <c r="A30" s="8" t="s">
        <v>34</v>
      </c>
      <c r="B30" s="10" t="s">
        <v>30</v>
      </c>
      <c r="C30" s="38">
        <v>147.88</v>
      </c>
      <c r="D30" s="38">
        <v>154.45</v>
      </c>
      <c r="E30" s="38">
        <v>160.29</v>
      </c>
    </row>
    <row r="31" spans="1:5" ht="18">
      <c r="A31" s="8"/>
      <c r="B31" s="10" t="s">
        <v>31</v>
      </c>
      <c r="C31" s="38">
        <v>5</v>
      </c>
      <c r="D31" s="38">
        <v>0</v>
      </c>
      <c r="E31" s="38">
        <v>0</v>
      </c>
    </row>
    <row r="32" spans="1:5" ht="18">
      <c r="A32" s="8" t="s">
        <v>41</v>
      </c>
      <c r="B32" s="10" t="s">
        <v>317</v>
      </c>
      <c r="C32" s="38">
        <v>7008.52</v>
      </c>
      <c r="D32" s="38">
        <v>0</v>
      </c>
      <c r="E32" s="38">
        <v>0</v>
      </c>
    </row>
    <row r="33" spans="1:5" ht="17.25">
      <c r="A33" s="6" t="s">
        <v>58</v>
      </c>
      <c r="B33" s="7" t="s">
        <v>57</v>
      </c>
      <c r="C33" s="37">
        <f>C34</f>
        <v>21.86</v>
      </c>
      <c r="D33" s="37">
        <f>D34</f>
        <v>11.71</v>
      </c>
      <c r="E33" s="37">
        <f>E34</f>
        <v>0.67</v>
      </c>
    </row>
    <row r="34" spans="1:5" ht="18">
      <c r="A34" s="8" t="s">
        <v>51</v>
      </c>
      <c r="B34" s="10" t="s">
        <v>50</v>
      </c>
      <c r="C34" s="38">
        <v>21.86</v>
      </c>
      <c r="D34" s="38">
        <v>11.71</v>
      </c>
      <c r="E34" s="38">
        <v>0.67</v>
      </c>
    </row>
    <row r="35" spans="1:5" ht="34.5">
      <c r="A35" s="6" t="s">
        <v>209</v>
      </c>
      <c r="B35" s="7" t="s">
        <v>207</v>
      </c>
      <c r="C35" s="37">
        <f>SUM(C36)</f>
        <v>0.84</v>
      </c>
      <c r="D35" s="37">
        <f>SUM(D36)</f>
        <v>0</v>
      </c>
      <c r="E35" s="37">
        <f>SUM(E36)</f>
        <v>0</v>
      </c>
    </row>
    <row r="36" spans="1:5" ht="36">
      <c r="A36" s="8" t="s">
        <v>215</v>
      </c>
      <c r="B36" s="10" t="s">
        <v>208</v>
      </c>
      <c r="C36" s="38">
        <v>0.84</v>
      </c>
      <c r="D36" s="38"/>
      <c r="E36" s="38"/>
    </row>
    <row r="37" spans="1:5" ht="17.25">
      <c r="A37" s="6"/>
      <c r="B37" s="15"/>
      <c r="C37" s="41"/>
      <c r="D37" s="41"/>
      <c r="E37" s="41"/>
    </row>
    <row r="38" spans="1:5" ht="18" thickBot="1">
      <c r="A38" s="146" t="s">
        <v>33</v>
      </c>
      <c r="B38" s="147"/>
      <c r="C38" s="42">
        <f>C33+C29+C27+C23+C20+C18+C16+C10+C35</f>
        <v>21551.850000000002</v>
      </c>
      <c r="D38" s="42">
        <f>D33+D29+D27+D23+D20+D18+D16+D10</f>
        <v>8199.14</v>
      </c>
      <c r="E38" s="42">
        <f>E33+E29+E27+E23+E20+E18+E16+E10</f>
        <v>7735.333</v>
      </c>
    </row>
    <row r="39" spans="1:3" ht="18">
      <c r="A39" s="4"/>
      <c r="B39" s="4"/>
      <c r="C39" s="16"/>
    </row>
    <row r="40" spans="1:3" ht="18">
      <c r="A40" s="17" t="s">
        <v>52</v>
      </c>
      <c r="B40" s="17"/>
      <c r="C40" s="18" t="s">
        <v>55</v>
      </c>
    </row>
  </sheetData>
  <sheetProtection/>
  <mergeCells count="8">
    <mergeCell ref="A8:E8"/>
    <mergeCell ref="A38:B38"/>
    <mergeCell ref="A1:E1"/>
    <mergeCell ref="A2:E2"/>
    <mergeCell ref="A3:E3"/>
    <mergeCell ref="A4:E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0"/>
  <sheetViews>
    <sheetView view="pageBreakPreview" zoomScale="60" zoomScalePageLayoutView="0" workbookViewId="0" topLeftCell="A123">
      <selection activeCell="C96" sqref="C96:C97"/>
    </sheetView>
  </sheetViews>
  <sheetFormatPr defaultColWidth="9.00390625" defaultRowHeight="12.75"/>
  <cols>
    <col min="1" max="1" width="63.50390625" style="0" customWidth="1"/>
    <col min="2" max="2" width="23.375" style="0" customWidth="1"/>
    <col min="3" max="3" width="19.50390625" style="0" customWidth="1"/>
    <col min="4" max="4" width="10.50390625" style="1" customWidth="1"/>
    <col min="5" max="5" width="19.00390625" style="0" customWidth="1"/>
    <col min="6" max="6" width="24.875" style="0" customWidth="1"/>
    <col min="7" max="7" width="25.375" style="0" customWidth="1"/>
  </cols>
  <sheetData>
    <row r="1" spans="1:7" s="19" customFormat="1" ht="18">
      <c r="A1" s="148" t="s">
        <v>214</v>
      </c>
      <c r="B1" s="148"/>
      <c r="C1" s="148"/>
      <c r="D1" s="148"/>
      <c r="E1" s="148"/>
      <c r="F1" s="148"/>
      <c r="G1" s="148"/>
    </row>
    <row r="2" spans="1:7" s="19" customFormat="1" ht="18">
      <c r="A2" s="148" t="s">
        <v>59</v>
      </c>
      <c r="B2" s="148"/>
      <c r="C2" s="148"/>
      <c r="D2" s="148"/>
      <c r="E2" s="148"/>
      <c r="F2" s="148"/>
      <c r="G2" s="148"/>
    </row>
    <row r="3" spans="1:7" s="19" customFormat="1" ht="18">
      <c r="A3" s="148" t="s">
        <v>0</v>
      </c>
      <c r="B3" s="148"/>
      <c r="C3" s="148"/>
      <c r="D3" s="148"/>
      <c r="E3" s="148"/>
      <c r="F3" s="148"/>
      <c r="G3" s="148"/>
    </row>
    <row r="4" spans="1:7" s="19" customFormat="1" ht="18">
      <c r="A4" s="148" t="s">
        <v>49</v>
      </c>
      <c r="B4" s="148"/>
      <c r="C4" s="148"/>
      <c r="D4" s="148"/>
      <c r="E4" s="148"/>
      <c r="F4" s="148"/>
      <c r="G4" s="148"/>
    </row>
    <row r="5" spans="1:7" s="19" customFormat="1" ht="18">
      <c r="A5" s="148" t="s">
        <v>322</v>
      </c>
      <c r="B5" s="148"/>
      <c r="C5" s="148"/>
      <c r="D5" s="148"/>
      <c r="E5" s="148"/>
      <c r="F5" s="148"/>
      <c r="G5" s="148"/>
    </row>
    <row r="6" spans="1:5" s="19" customFormat="1" ht="18">
      <c r="A6" s="20"/>
      <c r="B6" s="20"/>
      <c r="C6" s="20"/>
      <c r="D6" s="20"/>
      <c r="E6" s="20"/>
    </row>
    <row r="7" spans="1:7" s="19" customFormat="1" ht="90" customHeight="1" thickBot="1">
      <c r="A7" s="153" t="s">
        <v>205</v>
      </c>
      <c r="B7" s="153"/>
      <c r="C7" s="153"/>
      <c r="D7" s="153"/>
      <c r="E7" s="153"/>
      <c r="F7" s="153"/>
      <c r="G7" s="153"/>
    </row>
    <row r="8" spans="1:7" s="19" customFormat="1" ht="18">
      <c r="A8" s="143" t="s">
        <v>42</v>
      </c>
      <c r="B8" s="144"/>
      <c r="C8" s="144"/>
      <c r="D8" s="144"/>
      <c r="E8" s="144"/>
      <c r="F8" s="144"/>
      <c r="G8" s="145"/>
    </row>
    <row r="9" spans="1:7" s="19" customFormat="1" ht="60.75">
      <c r="A9" s="84" t="s">
        <v>1</v>
      </c>
      <c r="B9" s="85" t="s">
        <v>2</v>
      </c>
      <c r="C9" s="85" t="s">
        <v>60</v>
      </c>
      <c r="D9" s="85" t="s">
        <v>61</v>
      </c>
      <c r="E9" s="85" t="s">
        <v>200</v>
      </c>
      <c r="F9" s="85" t="s">
        <v>201</v>
      </c>
      <c r="G9" s="131" t="s">
        <v>202</v>
      </c>
    </row>
    <row r="10" spans="1:7" s="19" customFormat="1" ht="20.25">
      <c r="A10" s="61" t="s">
        <v>3</v>
      </c>
      <c r="B10" s="62" t="s">
        <v>4</v>
      </c>
      <c r="C10" s="62"/>
      <c r="D10" s="62"/>
      <c r="E10" s="63">
        <f>E11+E15+E21+E25+E31+E35</f>
        <v>4551.33</v>
      </c>
      <c r="F10" s="63">
        <f>F11+F15+F21+F25+F31+F35</f>
        <v>4796.14</v>
      </c>
      <c r="G10" s="132">
        <f>G11+G15+G21+G25+G31+G35</f>
        <v>4949.91</v>
      </c>
    </row>
    <row r="11" spans="1:7" s="19" customFormat="1" ht="60.75">
      <c r="A11" s="64" t="s">
        <v>5</v>
      </c>
      <c r="B11" s="65" t="s">
        <v>6</v>
      </c>
      <c r="C11" s="66"/>
      <c r="D11" s="66"/>
      <c r="E11" s="67">
        <f>E14</f>
        <v>732.09</v>
      </c>
      <c r="F11" s="67">
        <f>F14</f>
        <v>761.87</v>
      </c>
      <c r="G11" s="133">
        <f>G14</f>
        <v>790.78</v>
      </c>
    </row>
    <row r="12" spans="1:7" s="19" customFormat="1" ht="42">
      <c r="A12" s="68" t="s">
        <v>64</v>
      </c>
      <c r="B12" s="69" t="s">
        <v>6</v>
      </c>
      <c r="C12" s="70" t="s">
        <v>65</v>
      </c>
      <c r="D12" s="70"/>
      <c r="E12" s="71">
        <f>E14</f>
        <v>732.09</v>
      </c>
      <c r="F12" s="71">
        <f>F14</f>
        <v>761.87</v>
      </c>
      <c r="G12" s="134">
        <f>G14</f>
        <v>790.78</v>
      </c>
    </row>
    <row r="13" spans="1:7" s="19" customFormat="1" ht="21">
      <c r="A13" s="72" t="s">
        <v>66</v>
      </c>
      <c r="B13" s="73" t="s">
        <v>6</v>
      </c>
      <c r="C13" s="73" t="s">
        <v>67</v>
      </c>
      <c r="D13" s="73"/>
      <c r="E13" s="74">
        <f>E14</f>
        <v>732.09</v>
      </c>
      <c r="F13" s="74">
        <f>F14</f>
        <v>761.87</v>
      </c>
      <c r="G13" s="135">
        <f>G14</f>
        <v>790.78</v>
      </c>
    </row>
    <row r="14" spans="1:7" s="19" customFormat="1" ht="126">
      <c r="A14" s="72" t="s">
        <v>68</v>
      </c>
      <c r="B14" s="73" t="s">
        <v>6</v>
      </c>
      <c r="C14" s="73" t="s">
        <v>67</v>
      </c>
      <c r="D14" s="73" t="s">
        <v>69</v>
      </c>
      <c r="E14" s="74">
        <v>732.09</v>
      </c>
      <c r="F14" s="74">
        <v>761.87</v>
      </c>
      <c r="G14" s="135">
        <v>790.78</v>
      </c>
    </row>
    <row r="15" spans="1:7" s="19" customFormat="1" ht="81">
      <c r="A15" s="64" t="s">
        <v>70</v>
      </c>
      <c r="B15" s="66" t="s">
        <v>8</v>
      </c>
      <c r="C15" s="66"/>
      <c r="D15" s="66"/>
      <c r="E15" s="67">
        <f>E18+E19+E20</f>
        <v>3541.79</v>
      </c>
      <c r="F15" s="67">
        <f>F18+F19+F20</f>
        <v>3685.56</v>
      </c>
      <c r="G15" s="133">
        <f>G18+G19+G20</f>
        <v>3810.42</v>
      </c>
    </row>
    <row r="16" spans="1:7" s="19" customFormat="1" ht="42">
      <c r="A16" s="68" t="s">
        <v>71</v>
      </c>
      <c r="B16" s="70" t="s">
        <v>8</v>
      </c>
      <c r="C16" s="70" t="s">
        <v>72</v>
      </c>
      <c r="D16" s="70"/>
      <c r="E16" s="71">
        <f>E15</f>
        <v>3541.79</v>
      </c>
      <c r="F16" s="71">
        <f>F15</f>
        <v>3685.56</v>
      </c>
      <c r="G16" s="134">
        <f>G15</f>
        <v>3810.42</v>
      </c>
    </row>
    <row r="17" spans="1:7" s="19" customFormat="1" ht="21">
      <c r="A17" s="72" t="s">
        <v>184</v>
      </c>
      <c r="B17" s="73" t="s">
        <v>8</v>
      </c>
      <c r="C17" s="73" t="s">
        <v>73</v>
      </c>
      <c r="D17" s="73"/>
      <c r="E17" s="74">
        <f>E15</f>
        <v>3541.79</v>
      </c>
      <c r="F17" s="74">
        <f>F15</f>
        <v>3685.56</v>
      </c>
      <c r="G17" s="135">
        <f>G15</f>
        <v>3810.42</v>
      </c>
    </row>
    <row r="18" spans="1:7" s="19" customFormat="1" ht="126">
      <c r="A18" s="72" t="s">
        <v>68</v>
      </c>
      <c r="B18" s="73" t="s">
        <v>8</v>
      </c>
      <c r="C18" s="73" t="s">
        <v>73</v>
      </c>
      <c r="D18" s="73" t="s">
        <v>69</v>
      </c>
      <c r="E18" s="74">
        <v>3132.39</v>
      </c>
      <c r="F18" s="74">
        <v>3276.06</v>
      </c>
      <c r="G18" s="135">
        <v>3400.92</v>
      </c>
    </row>
    <row r="19" spans="1:7" s="19" customFormat="1" ht="42">
      <c r="A19" s="72" t="s">
        <v>74</v>
      </c>
      <c r="B19" s="73" t="s">
        <v>8</v>
      </c>
      <c r="C19" s="73" t="s">
        <v>73</v>
      </c>
      <c r="D19" s="73" t="s">
        <v>75</v>
      </c>
      <c r="E19" s="74">
        <v>360</v>
      </c>
      <c r="F19" s="74">
        <v>360</v>
      </c>
      <c r="G19" s="135">
        <v>360</v>
      </c>
    </row>
    <row r="20" spans="1:7" s="19" customFormat="1" ht="21">
      <c r="A20" s="72" t="s">
        <v>76</v>
      </c>
      <c r="B20" s="73" t="s">
        <v>8</v>
      </c>
      <c r="C20" s="73" t="s">
        <v>73</v>
      </c>
      <c r="D20" s="73" t="s">
        <v>77</v>
      </c>
      <c r="E20" s="74">
        <v>49.4</v>
      </c>
      <c r="F20" s="74">
        <v>49.5</v>
      </c>
      <c r="G20" s="135">
        <v>49.5</v>
      </c>
    </row>
    <row r="21" spans="1:7" s="19" customFormat="1" ht="115.5" customHeight="1">
      <c r="A21" s="64" t="s">
        <v>47</v>
      </c>
      <c r="B21" s="66" t="s">
        <v>48</v>
      </c>
      <c r="C21" s="73"/>
      <c r="D21" s="73"/>
      <c r="E21" s="67">
        <f>E24</f>
        <v>25.96</v>
      </c>
      <c r="F21" s="67">
        <f>F24</f>
        <v>25.96</v>
      </c>
      <c r="G21" s="133">
        <f>G24</f>
        <v>25.96</v>
      </c>
    </row>
    <row r="22" spans="1:7" s="19" customFormat="1" ht="66" customHeight="1">
      <c r="A22" s="68" t="s">
        <v>185</v>
      </c>
      <c r="B22" s="70" t="s">
        <v>48</v>
      </c>
      <c r="C22" s="70" t="s">
        <v>78</v>
      </c>
      <c r="D22" s="73"/>
      <c r="E22" s="71">
        <f>E24</f>
        <v>25.96</v>
      </c>
      <c r="F22" s="71">
        <f>F24</f>
        <v>25.96</v>
      </c>
      <c r="G22" s="134">
        <f>G24</f>
        <v>25.96</v>
      </c>
    </row>
    <row r="23" spans="1:7" s="19" customFormat="1" ht="42">
      <c r="A23" s="72" t="s">
        <v>79</v>
      </c>
      <c r="B23" s="73" t="s">
        <v>48</v>
      </c>
      <c r="C23" s="73" t="s">
        <v>80</v>
      </c>
      <c r="D23" s="73"/>
      <c r="E23" s="74">
        <f>E24</f>
        <v>25.96</v>
      </c>
      <c r="F23" s="74">
        <f>F24</f>
        <v>25.96</v>
      </c>
      <c r="G23" s="135">
        <f>G24</f>
        <v>25.96</v>
      </c>
    </row>
    <row r="24" spans="1:7" s="19" customFormat="1" ht="21">
      <c r="A24" s="72" t="s">
        <v>81</v>
      </c>
      <c r="B24" s="73" t="s">
        <v>48</v>
      </c>
      <c r="C24" s="73" t="s">
        <v>80</v>
      </c>
      <c r="D24" s="73" t="s">
        <v>82</v>
      </c>
      <c r="E24" s="74">
        <v>25.96</v>
      </c>
      <c r="F24" s="74">
        <v>25.96</v>
      </c>
      <c r="G24" s="135">
        <v>25.96</v>
      </c>
    </row>
    <row r="25" spans="1:7" s="19" customFormat="1" ht="40.5" hidden="1">
      <c r="A25" s="64" t="s">
        <v>38</v>
      </c>
      <c r="B25" s="66" t="s">
        <v>37</v>
      </c>
      <c r="C25" s="73"/>
      <c r="D25" s="73"/>
      <c r="E25" s="67">
        <v>0</v>
      </c>
      <c r="F25" s="67">
        <v>0</v>
      </c>
      <c r="G25" s="133">
        <v>0</v>
      </c>
    </row>
    <row r="26" spans="1:7" s="19" customFormat="1" ht="21" hidden="1">
      <c r="A26" s="68" t="s">
        <v>186</v>
      </c>
      <c r="B26" s="66" t="s">
        <v>37</v>
      </c>
      <c r="C26" s="73" t="s">
        <v>176</v>
      </c>
      <c r="D26" s="73"/>
      <c r="E26" s="67">
        <v>0</v>
      </c>
      <c r="F26" s="67">
        <v>0</v>
      </c>
      <c r="G26" s="133">
        <v>0</v>
      </c>
    </row>
    <row r="27" spans="1:7" s="19" customFormat="1" ht="21" hidden="1">
      <c r="A27" s="68" t="s">
        <v>179</v>
      </c>
      <c r="B27" s="66" t="s">
        <v>37</v>
      </c>
      <c r="C27" s="73" t="s">
        <v>177</v>
      </c>
      <c r="D27" s="73"/>
      <c r="E27" s="67">
        <v>0</v>
      </c>
      <c r="F27" s="67">
        <v>0</v>
      </c>
      <c r="G27" s="133">
        <v>0</v>
      </c>
    </row>
    <row r="28" spans="1:7" s="19" customFormat="1" ht="21" hidden="1">
      <c r="A28" s="68" t="s">
        <v>76</v>
      </c>
      <c r="B28" s="66" t="s">
        <v>37</v>
      </c>
      <c r="C28" s="73" t="s">
        <v>177</v>
      </c>
      <c r="D28" s="73" t="s">
        <v>77</v>
      </c>
      <c r="E28" s="67">
        <v>0</v>
      </c>
      <c r="F28" s="67">
        <v>0</v>
      </c>
      <c r="G28" s="133">
        <v>0</v>
      </c>
    </row>
    <row r="29" spans="1:7" s="19" customFormat="1" ht="42" hidden="1">
      <c r="A29" s="68" t="s">
        <v>187</v>
      </c>
      <c r="B29" s="66" t="s">
        <v>37</v>
      </c>
      <c r="C29" s="73" t="s">
        <v>178</v>
      </c>
      <c r="D29" s="73"/>
      <c r="E29" s="67">
        <v>0</v>
      </c>
      <c r="F29" s="67">
        <v>0</v>
      </c>
      <c r="G29" s="133">
        <v>0</v>
      </c>
    </row>
    <row r="30" spans="1:7" s="19" customFormat="1" ht="21" hidden="1">
      <c r="A30" s="68" t="s">
        <v>76</v>
      </c>
      <c r="B30" s="66" t="s">
        <v>37</v>
      </c>
      <c r="C30" s="73" t="s">
        <v>178</v>
      </c>
      <c r="D30" s="73" t="s">
        <v>77</v>
      </c>
      <c r="E30" s="67">
        <v>0</v>
      </c>
      <c r="F30" s="67">
        <v>0</v>
      </c>
      <c r="G30" s="133">
        <v>0</v>
      </c>
    </row>
    <row r="31" spans="1:7" s="19" customFormat="1" ht="20.25">
      <c r="A31" s="64" t="s">
        <v>46</v>
      </c>
      <c r="B31" s="66" t="s">
        <v>45</v>
      </c>
      <c r="C31" s="66"/>
      <c r="D31" s="66"/>
      <c r="E31" s="63">
        <f>E34</f>
        <v>25</v>
      </c>
      <c r="F31" s="63">
        <f>F34</f>
        <v>30</v>
      </c>
      <c r="G31" s="132">
        <f>G34</f>
        <v>30</v>
      </c>
    </row>
    <row r="32" spans="1:7" s="19" customFormat="1" ht="21">
      <c r="A32" s="68" t="s">
        <v>85</v>
      </c>
      <c r="B32" s="70" t="s">
        <v>45</v>
      </c>
      <c r="C32" s="70" t="s">
        <v>86</v>
      </c>
      <c r="D32" s="70"/>
      <c r="E32" s="74">
        <f aca="true" t="shared" si="0" ref="E32:G33">E33</f>
        <v>25</v>
      </c>
      <c r="F32" s="74">
        <f t="shared" si="0"/>
        <v>30</v>
      </c>
      <c r="G32" s="135">
        <f t="shared" si="0"/>
        <v>30</v>
      </c>
    </row>
    <row r="33" spans="1:7" s="19" customFormat="1" ht="21">
      <c r="A33" s="72" t="s">
        <v>87</v>
      </c>
      <c r="B33" s="73" t="s">
        <v>45</v>
      </c>
      <c r="C33" s="73" t="s">
        <v>88</v>
      </c>
      <c r="D33" s="73"/>
      <c r="E33" s="74">
        <f t="shared" si="0"/>
        <v>25</v>
      </c>
      <c r="F33" s="74">
        <f t="shared" si="0"/>
        <v>30</v>
      </c>
      <c r="G33" s="135">
        <f t="shared" si="0"/>
        <v>30</v>
      </c>
    </row>
    <row r="34" spans="1:7" s="19" customFormat="1" ht="21">
      <c r="A34" s="72" t="s">
        <v>76</v>
      </c>
      <c r="B34" s="73" t="s">
        <v>45</v>
      </c>
      <c r="C34" s="73" t="s">
        <v>88</v>
      </c>
      <c r="D34" s="73" t="s">
        <v>77</v>
      </c>
      <c r="E34" s="74">
        <v>25</v>
      </c>
      <c r="F34" s="74">
        <v>30</v>
      </c>
      <c r="G34" s="135">
        <v>30</v>
      </c>
    </row>
    <row r="35" spans="1:7" s="19" customFormat="1" ht="20.25">
      <c r="A35" s="64" t="s">
        <v>9</v>
      </c>
      <c r="B35" s="66" t="s">
        <v>36</v>
      </c>
      <c r="C35" s="66"/>
      <c r="D35" s="66"/>
      <c r="E35" s="67">
        <f>E36+E39+E45+E43</f>
        <v>226.49</v>
      </c>
      <c r="F35" s="67">
        <f>F36+F39+F45+F43</f>
        <v>292.75</v>
      </c>
      <c r="G35" s="133">
        <f>G36+G39+G45+G43</f>
        <v>292.75</v>
      </c>
    </row>
    <row r="36" spans="1:7" s="19" customFormat="1" ht="90.75" customHeight="1">
      <c r="A36" s="68" t="s">
        <v>188</v>
      </c>
      <c r="B36" s="70" t="s">
        <v>36</v>
      </c>
      <c r="C36" s="70" t="s">
        <v>72</v>
      </c>
      <c r="D36" s="70"/>
      <c r="E36" s="71">
        <f>E38</f>
        <v>67.9</v>
      </c>
      <c r="F36" s="71">
        <f>F38</f>
        <v>67.9</v>
      </c>
      <c r="G36" s="134">
        <f>G38</f>
        <v>67.9</v>
      </c>
    </row>
    <row r="37" spans="1:7" s="19" customFormat="1" ht="94.5" customHeight="1">
      <c r="A37" s="75" t="s">
        <v>189</v>
      </c>
      <c r="B37" s="73" t="s">
        <v>36</v>
      </c>
      <c r="C37" s="73" t="s">
        <v>89</v>
      </c>
      <c r="D37" s="73"/>
      <c r="E37" s="74">
        <f>E38</f>
        <v>67.9</v>
      </c>
      <c r="F37" s="74">
        <f>F38</f>
        <v>67.9</v>
      </c>
      <c r="G37" s="135">
        <f>G38</f>
        <v>67.9</v>
      </c>
    </row>
    <row r="38" spans="1:7" s="19" customFormat="1" ht="42">
      <c r="A38" s="72" t="s">
        <v>74</v>
      </c>
      <c r="B38" s="73" t="s">
        <v>36</v>
      </c>
      <c r="C38" s="73" t="s">
        <v>89</v>
      </c>
      <c r="D38" s="73" t="s">
        <v>75</v>
      </c>
      <c r="E38" s="74">
        <v>67.9</v>
      </c>
      <c r="F38" s="74">
        <v>67.9</v>
      </c>
      <c r="G38" s="135">
        <v>67.9</v>
      </c>
    </row>
    <row r="39" spans="1:7" s="19" customFormat="1" ht="105">
      <c r="A39" s="68" t="s">
        <v>90</v>
      </c>
      <c r="B39" s="70" t="s">
        <v>36</v>
      </c>
      <c r="C39" s="70" t="s">
        <v>91</v>
      </c>
      <c r="D39" s="70"/>
      <c r="E39" s="71">
        <v>33</v>
      </c>
      <c r="F39" s="71">
        <v>33</v>
      </c>
      <c r="G39" s="134">
        <v>33</v>
      </c>
    </row>
    <row r="40" spans="1:7" s="19" customFormat="1" ht="84">
      <c r="A40" s="72" t="s">
        <v>92</v>
      </c>
      <c r="B40" s="73" t="s">
        <v>36</v>
      </c>
      <c r="C40" s="73" t="s">
        <v>93</v>
      </c>
      <c r="D40" s="73"/>
      <c r="E40" s="74">
        <f>E39</f>
        <v>33</v>
      </c>
      <c r="F40" s="74">
        <f>F39</f>
        <v>33</v>
      </c>
      <c r="G40" s="135">
        <f>G39</f>
        <v>33</v>
      </c>
    </row>
    <row r="41" spans="1:7" s="19" customFormat="1" ht="42">
      <c r="A41" s="72" t="s">
        <v>74</v>
      </c>
      <c r="B41" s="73" t="s">
        <v>36</v>
      </c>
      <c r="C41" s="73" t="s">
        <v>93</v>
      </c>
      <c r="D41" s="73" t="s">
        <v>75</v>
      </c>
      <c r="E41" s="74">
        <f>E39</f>
        <v>33</v>
      </c>
      <c r="F41" s="74">
        <f>F39</f>
        <v>33</v>
      </c>
      <c r="G41" s="135">
        <f>G39</f>
        <v>33</v>
      </c>
    </row>
    <row r="42" spans="1:7" s="19" customFormat="1" ht="26.25" customHeight="1">
      <c r="A42" s="72" t="s">
        <v>95</v>
      </c>
      <c r="B42" s="73" t="s">
        <v>36</v>
      </c>
      <c r="C42" s="73" t="s">
        <v>96</v>
      </c>
      <c r="D42" s="73"/>
      <c r="E42" s="74">
        <f>E43</f>
        <v>63.69</v>
      </c>
      <c r="F42" s="74"/>
      <c r="G42" s="135"/>
    </row>
    <row r="43" spans="1:7" s="19" customFormat="1" ht="29.25" customHeight="1">
      <c r="A43" s="72" t="s">
        <v>97</v>
      </c>
      <c r="B43" s="73" t="s">
        <v>36</v>
      </c>
      <c r="C43" s="73" t="s">
        <v>98</v>
      </c>
      <c r="D43" s="73"/>
      <c r="E43" s="74">
        <f>E44</f>
        <v>63.69</v>
      </c>
      <c r="F43" s="74">
        <f>F44</f>
        <v>0</v>
      </c>
      <c r="G43" s="135">
        <f>G44</f>
        <v>0</v>
      </c>
    </row>
    <row r="44" spans="1:7" s="19" customFormat="1" ht="30" customHeight="1">
      <c r="A44" s="72" t="s">
        <v>76</v>
      </c>
      <c r="B44" s="73" t="s">
        <v>36</v>
      </c>
      <c r="C44" s="73" t="s">
        <v>98</v>
      </c>
      <c r="D44" s="73" t="s">
        <v>77</v>
      </c>
      <c r="E44" s="74">
        <v>63.69</v>
      </c>
      <c r="F44" s="74"/>
      <c r="G44" s="135"/>
    </row>
    <row r="45" spans="1:7" s="19" customFormat="1" ht="21">
      <c r="A45" s="72" t="s">
        <v>190</v>
      </c>
      <c r="B45" s="73" t="s">
        <v>36</v>
      </c>
      <c r="C45" s="73" t="s">
        <v>99</v>
      </c>
      <c r="D45" s="73"/>
      <c r="E45" s="74">
        <f>E46</f>
        <v>61.9</v>
      </c>
      <c r="F45" s="74">
        <f>F46</f>
        <v>191.85</v>
      </c>
      <c r="G45" s="135">
        <f>G46</f>
        <v>191.85</v>
      </c>
    </row>
    <row r="46" spans="1:7" s="19" customFormat="1" ht="42">
      <c r="A46" s="72" t="s">
        <v>100</v>
      </c>
      <c r="B46" s="73" t="s">
        <v>36</v>
      </c>
      <c r="C46" s="73" t="s">
        <v>101</v>
      </c>
      <c r="D46" s="73"/>
      <c r="E46" s="74">
        <f>E47+E48</f>
        <v>61.9</v>
      </c>
      <c r="F46" s="74">
        <f>F47+F48</f>
        <v>191.85</v>
      </c>
      <c r="G46" s="135">
        <f>G47+G48</f>
        <v>191.85</v>
      </c>
    </row>
    <row r="47" spans="1:7" s="19" customFormat="1" ht="42">
      <c r="A47" s="72" t="s">
        <v>102</v>
      </c>
      <c r="B47" s="73" t="s">
        <v>36</v>
      </c>
      <c r="C47" s="73" t="s">
        <v>101</v>
      </c>
      <c r="D47" s="73" t="s">
        <v>75</v>
      </c>
      <c r="E47" s="74">
        <v>60</v>
      </c>
      <c r="F47" s="74">
        <v>136.85</v>
      </c>
      <c r="G47" s="135">
        <v>136.85</v>
      </c>
    </row>
    <row r="48" spans="1:7" s="19" customFormat="1" ht="42">
      <c r="A48" s="72" t="s">
        <v>102</v>
      </c>
      <c r="B48" s="73" t="s">
        <v>36</v>
      </c>
      <c r="C48" s="73" t="s">
        <v>101</v>
      </c>
      <c r="D48" s="73" t="s">
        <v>77</v>
      </c>
      <c r="E48" s="74">
        <v>1.9</v>
      </c>
      <c r="F48" s="74">
        <v>55</v>
      </c>
      <c r="G48" s="135">
        <v>55</v>
      </c>
    </row>
    <row r="49" spans="1:7" s="19" customFormat="1" ht="20.25">
      <c r="A49" s="61" t="s">
        <v>10</v>
      </c>
      <c r="B49" s="62" t="s">
        <v>11</v>
      </c>
      <c r="C49" s="62"/>
      <c r="D49" s="62"/>
      <c r="E49" s="63">
        <f>E51</f>
        <v>206</v>
      </c>
      <c r="F49" s="63">
        <f>F51</f>
        <v>206</v>
      </c>
      <c r="G49" s="132">
        <f>G51</f>
        <v>206</v>
      </c>
    </row>
    <row r="50" spans="1:7" s="19" customFormat="1" ht="42">
      <c r="A50" s="68" t="s">
        <v>12</v>
      </c>
      <c r="B50" s="66" t="s">
        <v>13</v>
      </c>
      <c r="C50" s="66" t="s">
        <v>63</v>
      </c>
      <c r="D50" s="66"/>
      <c r="E50" s="67">
        <f aca="true" t="shared" si="1" ref="E50:G51">E51</f>
        <v>206</v>
      </c>
      <c r="F50" s="67">
        <f t="shared" si="1"/>
        <v>206</v>
      </c>
      <c r="G50" s="133">
        <f t="shared" si="1"/>
        <v>206</v>
      </c>
    </row>
    <row r="51" spans="1:7" s="19" customFormat="1" ht="21">
      <c r="A51" s="68" t="s">
        <v>103</v>
      </c>
      <c r="B51" s="70" t="s">
        <v>13</v>
      </c>
      <c r="C51" s="70" t="s">
        <v>104</v>
      </c>
      <c r="D51" s="70"/>
      <c r="E51" s="71">
        <f t="shared" si="1"/>
        <v>206</v>
      </c>
      <c r="F51" s="71">
        <f t="shared" si="1"/>
        <v>206</v>
      </c>
      <c r="G51" s="134">
        <f t="shared" si="1"/>
        <v>206</v>
      </c>
    </row>
    <row r="52" spans="1:7" s="19" customFormat="1" ht="63">
      <c r="A52" s="72" t="s">
        <v>105</v>
      </c>
      <c r="B52" s="73" t="s">
        <v>13</v>
      </c>
      <c r="C52" s="73" t="s">
        <v>106</v>
      </c>
      <c r="D52" s="73"/>
      <c r="E52" s="74">
        <f>E53+E54</f>
        <v>206</v>
      </c>
      <c r="F52" s="74">
        <f>F53+F54</f>
        <v>206</v>
      </c>
      <c r="G52" s="135">
        <f>G53+G54</f>
        <v>206</v>
      </c>
    </row>
    <row r="53" spans="1:7" s="19" customFormat="1" ht="126">
      <c r="A53" s="72" t="s">
        <v>68</v>
      </c>
      <c r="B53" s="73" t="s">
        <v>13</v>
      </c>
      <c r="C53" s="73" t="s">
        <v>106</v>
      </c>
      <c r="D53" s="73" t="s">
        <v>69</v>
      </c>
      <c r="E53" s="74">
        <v>190.2</v>
      </c>
      <c r="F53" s="74">
        <v>190.2</v>
      </c>
      <c r="G53" s="135">
        <v>190.2</v>
      </c>
    </row>
    <row r="54" spans="1:7" s="19" customFormat="1" ht="42">
      <c r="A54" s="72" t="s">
        <v>102</v>
      </c>
      <c r="B54" s="73" t="s">
        <v>13</v>
      </c>
      <c r="C54" s="73" t="s">
        <v>106</v>
      </c>
      <c r="D54" s="73" t="s">
        <v>75</v>
      </c>
      <c r="E54" s="74">
        <v>15.8</v>
      </c>
      <c r="F54" s="74">
        <v>15.8</v>
      </c>
      <c r="G54" s="135">
        <v>15.8</v>
      </c>
    </row>
    <row r="55" spans="1:7" s="19" customFormat="1" ht="40.5">
      <c r="A55" s="76" t="s">
        <v>14</v>
      </c>
      <c r="B55" s="62" t="s">
        <v>15</v>
      </c>
      <c r="C55" s="62"/>
      <c r="D55" s="62"/>
      <c r="E55" s="63">
        <f>E59</f>
        <v>1440</v>
      </c>
      <c r="F55" s="63">
        <f>F59</f>
        <v>30</v>
      </c>
      <c r="G55" s="132">
        <f>G59</f>
        <v>30</v>
      </c>
    </row>
    <row r="56" spans="1:7" s="19" customFormat="1" ht="105" customHeight="1">
      <c r="A56" s="68" t="s">
        <v>107</v>
      </c>
      <c r="B56" s="70" t="s">
        <v>16</v>
      </c>
      <c r="C56" s="70"/>
      <c r="D56" s="70"/>
      <c r="E56" s="71">
        <f>E55</f>
        <v>1440</v>
      </c>
      <c r="F56" s="71">
        <f>F55</f>
        <v>30</v>
      </c>
      <c r="G56" s="134">
        <f>G55</f>
        <v>30</v>
      </c>
    </row>
    <row r="57" spans="1:7" s="19" customFormat="1" ht="72" customHeight="1">
      <c r="A57" s="160" t="s">
        <v>166</v>
      </c>
      <c r="B57" s="70" t="s">
        <v>16</v>
      </c>
      <c r="C57" s="70" t="s">
        <v>157</v>
      </c>
      <c r="D57" s="70"/>
      <c r="E57" s="71">
        <f>E59</f>
        <v>1440</v>
      </c>
      <c r="F57" s="71">
        <f>F59</f>
        <v>30</v>
      </c>
      <c r="G57" s="134">
        <f>G59</f>
        <v>30</v>
      </c>
    </row>
    <row r="58" spans="1:7" s="19" customFormat="1" ht="59.25" customHeight="1">
      <c r="A58" s="75" t="s">
        <v>166</v>
      </c>
      <c r="B58" s="73" t="s">
        <v>16</v>
      </c>
      <c r="C58" s="73" t="s">
        <v>164</v>
      </c>
      <c r="D58" s="73"/>
      <c r="E58" s="74">
        <f>E59</f>
        <v>1440</v>
      </c>
      <c r="F58" s="74">
        <f>F59</f>
        <v>30</v>
      </c>
      <c r="G58" s="135">
        <f>G59</f>
        <v>30</v>
      </c>
    </row>
    <row r="59" spans="1:7" s="19" customFormat="1" ht="77.25" customHeight="1">
      <c r="A59" s="75" t="s">
        <v>325</v>
      </c>
      <c r="B59" s="73" t="s">
        <v>16</v>
      </c>
      <c r="C59" s="73" t="s">
        <v>164</v>
      </c>
      <c r="D59" s="73" t="s">
        <v>149</v>
      </c>
      <c r="E59" s="74">
        <v>1440</v>
      </c>
      <c r="F59" s="74">
        <v>30</v>
      </c>
      <c r="G59" s="135">
        <v>30</v>
      </c>
    </row>
    <row r="60" spans="1:7" s="19" customFormat="1" ht="20.25">
      <c r="A60" s="64" t="s">
        <v>18</v>
      </c>
      <c r="B60" s="66" t="s">
        <v>17</v>
      </c>
      <c r="C60" s="66"/>
      <c r="D60" s="66"/>
      <c r="E60" s="67">
        <f>E61+E68</f>
        <v>1601.74</v>
      </c>
      <c r="F60" s="67">
        <f>F61+F68</f>
        <v>1121.3500000000001</v>
      </c>
      <c r="G60" s="133">
        <f>G61+G68</f>
        <v>1121.3500000000001</v>
      </c>
    </row>
    <row r="61" spans="1:7" s="19" customFormat="1" ht="20.25">
      <c r="A61" s="64" t="s">
        <v>44</v>
      </c>
      <c r="B61" s="66" t="s">
        <v>43</v>
      </c>
      <c r="C61" s="66"/>
      <c r="D61" s="66"/>
      <c r="E61" s="67">
        <f>E64+E66</f>
        <v>1601.74</v>
      </c>
      <c r="F61" s="67">
        <f>F64+F66</f>
        <v>1092.2</v>
      </c>
      <c r="G61" s="133">
        <f>G64+G66</f>
        <v>1092.2</v>
      </c>
    </row>
    <row r="62" spans="1:7" s="19" customFormat="1" ht="42">
      <c r="A62" s="68" t="s">
        <v>114</v>
      </c>
      <c r="B62" s="70" t="s">
        <v>43</v>
      </c>
      <c r="C62" s="73" t="s">
        <v>115</v>
      </c>
      <c r="D62" s="70"/>
      <c r="E62" s="71">
        <f>E64</f>
        <v>1601.74</v>
      </c>
      <c r="F62" s="71">
        <f>F64</f>
        <v>1092.2</v>
      </c>
      <c r="G62" s="134">
        <f>G64</f>
        <v>1092.2</v>
      </c>
    </row>
    <row r="63" spans="1:7" s="19" customFormat="1" ht="42">
      <c r="A63" s="72" t="s">
        <v>116</v>
      </c>
      <c r="B63" s="73" t="s">
        <v>43</v>
      </c>
      <c r="C63" s="73" t="s">
        <v>117</v>
      </c>
      <c r="D63" s="73"/>
      <c r="E63" s="74">
        <f>E64</f>
        <v>1601.74</v>
      </c>
      <c r="F63" s="74">
        <f>F64</f>
        <v>1092.2</v>
      </c>
      <c r="G63" s="135">
        <f>G64</f>
        <v>1092.2</v>
      </c>
    </row>
    <row r="64" spans="1:7" s="19" customFormat="1" ht="24.75" customHeight="1">
      <c r="A64" s="72" t="s">
        <v>110</v>
      </c>
      <c r="B64" s="73" t="s">
        <v>43</v>
      </c>
      <c r="C64" s="73" t="s">
        <v>117</v>
      </c>
      <c r="D64" s="73" t="s">
        <v>75</v>
      </c>
      <c r="E64" s="74">
        <v>1601.74</v>
      </c>
      <c r="F64" s="74">
        <v>1092.2</v>
      </c>
      <c r="G64" s="135">
        <v>1092.2</v>
      </c>
    </row>
    <row r="65" spans="1:7" s="19" customFormat="1" ht="25.5" customHeight="1" hidden="1">
      <c r="A65" s="72" t="s">
        <v>167</v>
      </c>
      <c r="B65" s="73" t="s">
        <v>43</v>
      </c>
      <c r="C65" s="73" t="s">
        <v>157</v>
      </c>
      <c r="D65" s="73"/>
      <c r="E65" s="74">
        <f aca="true" t="shared" si="2" ref="E65:G66">E66</f>
        <v>0</v>
      </c>
      <c r="F65" s="74">
        <f t="shared" si="2"/>
        <v>0</v>
      </c>
      <c r="G65" s="135">
        <f t="shared" si="2"/>
        <v>0</v>
      </c>
    </row>
    <row r="66" spans="1:7" s="19" customFormat="1" ht="12.75" customHeight="1" hidden="1">
      <c r="A66" s="72" t="s">
        <v>166</v>
      </c>
      <c r="B66" s="73" t="s">
        <v>43</v>
      </c>
      <c r="C66" s="73" t="s">
        <v>164</v>
      </c>
      <c r="D66" s="73"/>
      <c r="E66" s="74">
        <f t="shared" si="2"/>
        <v>0</v>
      </c>
      <c r="F66" s="74">
        <f t="shared" si="2"/>
        <v>0</v>
      </c>
      <c r="G66" s="135">
        <f t="shared" si="2"/>
        <v>0</v>
      </c>
    </row>
    <row r="67" spans="1:7" s="19" customFormat="1" ht="21.75" customHeight="1" hidden="1">
      <c r="A67" s="72" t="s">
        <v>165</v>
      </c>
      <c r="B67" s="73" t="s">
        <v>43</v>
      </c>
      <c r="C67" s="73" t="s">
        <v>164</v>
      </c>
      <c r="D67" s="73" t="s">
        <v>75</v>
      </c>
      <c r="E67" s="74"/>
      <c r="F67" s="74"/>
      <c r="G67" s="135"/>
    </row>
    <row r="68" spans="1:7" s="19" customFormat="1" ht="40.5">
      <c r="A68" s="64" t="s">
        <v>19</v>
      </c>
      <c r="B68" s="66" t="s">
        <v>20</v>
      </c>
      <c r="C68" s="66"/>
      <c r="D68" s="66"/>
      <c r="E68" s="67">
        <f>E72</f>
        <v>0</v>
      </c>
      <c r="F68" s="67">
        <f>F72</f>
        <v>29.15</v>
      </c>
      <c r="G68" s="133">
        <f>G72</f>
        <v>29.15</v>
      </c>
    </row>
    <row r="69" spans="1:7" s="19" customFormat="1" ht="42">
      <c r="A69" s="68" t="s">
        <v>112</v>
      </c>
      <c r="B69" s="70" t="s">
        <v>20</v>
      </c>
      <c r="C69" s="70" t="s">
        <v>113</v>
      </c>
      <c r="D69" s="70"/>
      <c r="E69" s="71">
        <f>E72</f>
        <v>0</v>
      </c>
      <c r="F69" s="71">
        <f>F72</f>
        <v>29.15</v>
      </c>
      <c r="G69" s="134">
        <f>G72</f>
        <v>29.15</v>
      </c>
    </row>
    <row r="70" spans="1:7" s="19" customFormat="1" ht="42">
      <c r="A70" s="68" t="s">
        <v>118</v>
      </c>
      <c r="B70" s="70" t="s">
        <v>20</v>
      </c>
      <c r="C70" s="70" t="s">
        <v>119</v>
      </c>
      <c r="D70" s="70"/>
      <c r="E70" s="71">
        <f aca="true" t="shared" si="3" ref="E70:G71">E71</f>
        <v>0</v>
      </c>
      <c r="F70" s="71">
        <f t="shared" si="3"/>
        <v>29.15</v>
      </c>
      <c r="G70" s="134">
        <f t="shared" si="3"/>
        <v>29.15</v>
      </c>
    </row>
    <row r="71" spans="1:7" s="19" customFormat="1" ht="42">
      <c r="A71" s="72" t="s">
        <v>120</v>
      </c>
      <c r="B71" s="73" t="s">
        <v>20</v>
      </c>
      <c r="C71" s="73" t="s">
        <v>121</v>
      </c>
      <c r="D71" s="73"/>
      <c r="E71" s="74">
        <f t="shared" si="3"/>
        <v>0</v>
      </c>
      <c r="F71" s="74">
        <f t="shared" si="3"/>
        <v>29.15</v>
      </c>
      <c r="G71" s="135">
        <f t="shared" si="3"/>
        <v>29.15</v>
      </c>
    </row>
    <row r="72" spans="1:7" s="19" customFormat="1" ht="42">
      <c r="A72" s="72" t="s">
        <v>74</v>
      </c>
      <c r="B72" s="73" t="s">
        <v>20</v>
      </c>
      <c r="C72" s="73" t="s">
        <v>121</v>
      </c>
      <c r="D72" s="73" t="s">
        <v>75</v>
      </c>
      <c r="E72" s="74">
        <v>0</v>
      </c>
      <c r="F72" s="74">
        <v>29.15</v>
      </c>
      <c r="G72" s="135">
        <v>29.15</v>
      </c>
    </row>
    <row r="73" spans="1:7" s="19" customFormat="1" ht="21">
      <c r="A73" s="61" t="s">
        <v>21</v>
      </c>
      <c r="B73" s="62" t="s">
        <v>22</v>
      </c>
      <c r="C73" s="73"/>
      <c r="D73" s="73"/>
      <c r="E73" s="63">
        <f>E74+E87</f>
        <v>6318.969999999999</v>
      </c>
      <c r="F73" s="63">
        <f>F74+F87</f>
        <v>1425.12</v>
      </c>
      <c r="G73" s="132">
        <f>G74+G87</f>
        <v>812.74</v>
      </c>
    </row>
    <row r="74" spans="1:7" s="19" customFormat="1" ht="20.25">
      <c r="A74" s="64" t="s">
        <v>23</v>
      </c>
      <c r="B74" s="66" t="s">
        <v>24</v>
      </c>
      <c r="C74" s="66"/>
      <c r="D74" s="66"/>
      <c r="E74" s="67">
        <f>E75+E79+E81+E83+E85+E86</f>
        <v>5155.73</v>
      </c>
      <c r="F74" s="67">
        <f>F77</f>
        <v>1068.04</v>
      </c>
      <c r="G74" s="133">
        <f>G77</f>
        <v>553.3</v>
      </c>
    </row>
    <row r="75" spans="1:7" s="19" customFormat="1" ht="24" customHeight="1">
      <c r="A75" s="8" t="s">
        <v>168</v>
      </c>
      <c r="B75" s="10" t="s">
        <v>24</v>
      </c>
      <c r="C75" s="124" t="s">
        <v>94</v>
      </c>
      <c r="D75" s="10"/>
      <c r="E75" s="74">
        <f>E76</f>
        <v>3735.41</v>
      </c>
      <c r="F75" s="67"/>
      <c r="G75" s="133"/>
    </row>
    <row r="76" spans="1:7" s="19" customFormat="1" ht="51.75" customHeight="1">
      <c r="A76" s="25" t="s">
        <v>309</v>
      </c>
      <c r="B76" s="26" t="s">
        <v>24</v>
      </c>
      <c r="C76" s="125" t="s">
        <v>94</v>
      </c>
      <c r="D76" s="26" t="s">
        <v>316</v>
      </c>
      <c r="E76" s="74">
        <v>3735.41</v>
      </c>
      <c r="F76" s="67"/>
      <c r="G76" s="133"/>
    </row>
    <row r="77" spans="1:7" s="19" customFormat="1" ht="42">
      <c r="A77" s="68" t="s">
        <v>122</v>
      </c>
      <c r="B77" s="70" t="s">
        <v>24</v>
      </c>
      <c r="C77" s="70" t="s">
        <v>123</v>
      </c>
      <c r="D77" s="70"/>
      <c r="E77" s="71">
        <f>E78+E80+E82+E84</f>
        <v>1318.76</v>
      </c>
      <c r="F77" s="71">
        <f>F78+F80+F82+F84</f>
        <v>1068.04</v>
      </c>
      <c r="G77" s="134">
        <f>G78+G80+G82+G84</f>
        <v>553.3</v>
      </c>
    </row>
    <row r="78" spans="1:7" s="19" customFormat="1" ht="46.5" customHeight="1">
      <c r="A78" s="72" t="s">
        <v>124</v>
      </c>
      <c r="B78" s="73" t="s">
        <v>24</v>
      </c>
      <c r="C78" s="73" t="s">
        <v>125</v>
      </c>
      <c r="D78" s="73"/>
      <c r="E78" s="74">
        <v>238.61</v>
      </c>
      <c r="F78" s="74">
        <f>F79</f>
        <v>180</v>
      </c>
      <c r="G78" s="135">
        <f>G79</f>
        <v>80</v>
      </c>
    </row>
    <row r="79" spans="1:7" s="19" customFormat="1" ht="24.75" customHeight="1">
      <c r="A79" s="72" t="s">
        <v>74</v>
      </c>
      <c r="B79" s="73" t="s">
        <v>24</v>
      </c>
      <c r="C79" s="73" t="s">
        <v>125</v>
      </c>
      <c r="D79" s="73" t="s">
        <v>75</v>
      </c>
      <c r="E79" s="74">
        <v>340.17</v>
      </c>
      <c r="F79" s="74">
        <v>180</v>
      </c>
      <c r="G79" s="135">
        <v>80</v>
      </c>
    </row>
    <row r="80" spans="1:7" s="19" customFormat="1" ht="21">
      <c r="A80" s="72" t="s">
        <v>126</v>
      </c>
      <c r="B80" s="73" t="s">
        <v>24</v>
      </c>
      <c r="C80" s="73" t="s">
        <v>127</v>
      </c>
      <c r="D80" s="73"/>
      <c r="E80" s="74">
        <f>E81</f>
        <v>480.76</v>
      </c>
      <c r="F80" s="74">
        <f>F81</f>
        <v>591.24</v>
      </c>
      <c r="G80" s="135">
        <f>G81</f>
        <v>346.5</v>
      </c>
    </row>
    <row r="81" spans="1:7" s="19" customFormat="1" ht="61.5" customHeight="1">
      <c r="A81" s="72" t="s">
        <v>74</v>
      </c>
      <c r="B81" s="73" t="s">
        <v>24</v>
      </c>
      <c r="C81" s="73" t="s">
        <v>127</v>
      </c>
      <c r="D81" s="73" t="s">
        <v>75</v>
      </c>
      <c r="E81" s="74">
        <v>480.76</v>
      </c>
      <c r="F81" s="74">
        <v>591.24</v>
      </c>
      <c r="G81" s="135">
        <v>346.5</v>
      </c>
    </row>
    <row r="82" spans="1:7" s="19" customFormat="1" ht="45.75" customHeight="1">
      <c r="A82" s="72" t="s">
        <v>128</v>
      </c>
      <c r="B82" s="73" t="s">
        <v>24</v>
      </c>
      <c r="C82" s="73" t="s">
        <v>129</v>
      </c>
      <c r="D82" s="73"/>
      <c r="E82" s="74">
        <f>E83</f>
        <v>92.05</v>
      </c>
      <c r="F82" s="74">
        <f>F83</f>
        <v>80</v>
      </c>
      <c r="G82" s="135">
        <f>G83</f>
        <v>10</v>
      </c>
    </row>
    <row r="83" spans="1:7" s="19" customFormat="1" ht="22.5" customHeight="1">
      <c r="A83" s="72" t="s">
        <v>74</v>
      </c>
      <c r="B83" s="73" t="s">
        <v>24</v>
      </c>
      <c r="C83" s="73" t="s">
        <v>129</v>
      </c>
      <c r="D83" s="73" t="s">
        <v>75</v>
      </c>
      <c r="E83" s="74">
        <v>92.05</v>
      </c>
      <c r="F83" s="74">
        <v>80</v>
      </c>
      <c r="G83" s="135">
        <v>10</v>
      </c>
    </row>
    <row r="84" spans="1:7" s="19" customFormat="1" ht="37.5" customHeight="1">
      <c r="A84" s="72" t="s">
        <v>130</v>
      </c>
      <c r="B84" s="73" t="s">
        <v>24</v>
      </c>
      <c r="C84" s="73" t="s">
        <v>131</v>
      </c>
      <c r="D84" s="73"/>
      <c r="E84" s="74">
        <f>E85+E86</f>
        <v>507.34</v>
      </c>
      <c r="F84" s="74">
        <f>F85+F86</f>
        <v>216.8</v>
      </c>
      <c r="G84" s="135">
        <f>G85+G86</f>
        <v>116.8</v>
      </c>
    </row>
    <row r="85" spans="1:7" s="19" customFormat="1" ht="27" customHeight="1">
      <c r="A85" s="72" t="s">
        <v>74</v>
      </c>
      <c r="B85" s="73" t="s">
        <v>24</v>
      </c>
      <c r="C85" s="73" t="s">
        <v>131</v>
      </c>
      <c r="D85" s="73" t="s">
        <v>75</v>
      </c>
      <c r="E85" s="74">
        <v>476.77</v>
      </c>
      <c r="F85" s="74">
        <v>180</v>
      </c>
      <c r="G85" s="135">
        <v>80</v>
      </c>
    </row>
    <row r="86" spans="1:7" s="19" customFormat="1" ht="21">
      <c r="A86" s="72" t="s">
        <v>76</v>
      </c>
      <c r="B86" s="73" t="s">
        <v>24</v>
      </c>
      <c r="C86" s="73" t="s">
        <v>131</v>
      </c>
      <c r="D86" s="73" t="s">
        <v>77</v>
      </c>
      <c r="E86" s="74">
        <v>30.57</v>
      </c>
      <c r="F86" s="74">
        <v>36.8</v>
      </c>
      <c r="G86" s="135">
        <v>36.8</v>
      </c>
    </row>
    <row r="87" spans="1:7" s="19" customFormat="1" ht="41.25" customHeight="1">
      <c r="A87" s="64" t="s">
        <v>25</v>
      </c>
      <c r="B87" s="66" t="s">
        <v>26</v>
      </c>
      <c r="C87" s="66"/>
      <c r="D87" s="66"/>
      <c r="E87" s="67">
        <f>E96+E90</f>
        <v>1163.24</v>
      </c>
      <c r="F87" s="67">
        <f>F90</f>
        <v>357.08000000000004</v>
      </c>
      <c r="G87" s="133">
        <f>G90</f>
        <v>259.44</v>
      </c>
    </row>
    <row r="88" spans="1:7" s="19" customFormat="1" ht="41.25" customHeight="1" hidden="1">
      <c r="A88" s="8" t="s">
        <v>168</v>
      </c>
      <c r="B88" s="26" t="s">
        <v>26</v>
      </c>
      <c r="C88" s="124" t="s">
        <v>94</v>
      </c>
      <c r="D88" s="10"/>
      <c r="E88" s="74">
        <f>E89</f>
        <v>0</v>
      </c>
      <c r="F88" s="67"/>
      <c r="G88" s="133"/>
    </row>
    <row r="89" spans="1:7" s="19" customFormat="1" ht="41.25" customHeight="1" hidden="1">
      <c r="A89" s="25" t="s">
        <v>309</v>
      </c>
      <c r="B89" s="26" t="s">
        <v>26</v>
      </c>
      <c r="C89" s="125" t="s">
        <v>94</v>
      </c>
      <c r="D89" s="26" t="s">
        <v>75</v>
      </c>
      <c r="E89" s="74"/>
      <c r="F89" s="67"/>
      <c r="G89" s="133"/>
    </row>
    <row r="90" spans="1:7" s="19" customFormat="1" ht="41.25" customHeight="1">
      <c r="A90" s="68" t="s">
        <v>132</v>
      </c>
      <c r="B90" s="70" t="s">
        <v>26</v>
      </c>
      <c r="C90" s="70" t="s">
        <v>133</v>
      </c>
      <c r="D90" s="70"/>
      <c r="E90" s="71">
        <f>E92+E93</f>
        <v>802.51</v>
      </c>
      <c r="F90" s="71">
        <f>F92+F96+F97</f>
        <v>357.08000000000004</v>
      </c>
      <c r="G90" s="134">
        <f>G92+G96+G97</f>
        <v>259.44</v>
      </c>
    </row>
    <row r="91" spans="1:7" s="19" customFormat="1" ht="41.25" customHeight="1">
      <c r="A91" s="72" t="s">
        <v>134</v>
      </c>
      <c r="B91" s="73" t="s">
        <v>26</v>
      </c>
      <c r="C91" s="73" t="s">
        <v>135</v>
      </c>
      <c r="D91" s="73"/>
      <c r="E91" s="74">
        <f>E92</f>
        <v>50.79</v>
      </c>
      <c r="F91" s="74">
        <f>F92</f>
        <v>150</v>
      </c>
      <c r="G91" s="135">
        <f>G92</f>
        <v>150</v>
      </c>
    </row>
    <row r="92" spans="1:7" s="19" customFormat="1" ht="42">
      <c r="A92" s="72" t="s">
        <v>74</v>
      </c>
      <c r="B92" s="73" t="s">
        <v>26</v>
      </c>
      <c r="C92" s="73" t="s">
        <v>135</v>
      </c>
      <c r="D92" s="73" t="s">
        <v>75</v>
      </c>
      <c r="E92" s="74">
        <v>50.79</v>
      </c>
      <c r="F92" s="74">
        <v>150</v>
      </c>
      <c r="G92" s="135">
        <v>150</v>
      </c>
    </row>
    <row r="93" spans="1:7" s="19" customFormat="1" ht="21">
      <c r="A93" s="72" t="s">
        <v>136</v>
      </c>
      <c r="B93" s="73" t="s">
        <v>26</v>
      </c>
      <c r="C93" s="73" t="s">
        <v>137</v>
      </c>
      <c r="D93" s="73"/>
      <c r="E93" s="74">
        <f>E94+E95</f>
        <v>751.72</v>
      </c>
      <c r="F93" s="74">
        <f>F96+F97</f>
        <v>207.08</v>
      </c>
      <c r="G93" s="135">
        <f>G96+G97</f>
        <v>109.44</v>
      </c>
    </row>
    <row r="94" spans="1:7" s="19" customFormat="1" ht="42">
      <c r="A94" s="72" t="s">
        <v>74</v>
      </c>
      <c r="B94" s="73" t="s">
        <v>26</v>
      </c>
      <c r="C94" s="73" t="s">
        <v>137</v>
      </c>
      <c r="D94" s="73" t="s">
        <v>75</v>
      </c>
      <c r="E94" s="74">
        <v>751.51</v>
      </c>
      <c r="F94" s="74">
        <v>205.08</v>
      </c>
      <c r="G94" s="135">
        <v>107.44</v>
      </c>
    </row>
    <row r="95" spans="1:7" s="19" customFormat="1" ht="21">
      <c r="A95" s="72" t="s">
        <v>76</v>
      </c>
      <c r="B95" s="73" t="s">
        <v>26</v>
      </c>
      <c r="C95" s="73" t="s">
        <v>137</v>
      </c>
      <c r="D95" s="73" t="s">
        <v>77</v>
      </c>
      <c r="E95" s="74">
        <v>0.21</v>
      </c>
      <c r="F95" s="74">
        <v>2</v>
      </c>
      <c r="G95" s="135">
        <v>2</v>
      </c>
    </row>
    <row r="96" spans="1:7" s="19" customFormat="1" ht="21">
      <c r="A96" s="72" t="s">
        <v>166</v>
      </c>
      <c r="B96" s="73" t="s">
        <v>26</v>
      </c>
      <c r="C96" s="73" t="s">
        <v>164</v>
      </c>
      <c r="D96" s="73"/>
      <c r="E96" s="74">
        <f>E97</f>
        <v>360.73</v>
      </c>
      <c r="F96" s="74">
        <v>205.08</v>
      </c>
      <c r="G96" s="135">
        <v>107.44</v>
      </c>
    </row>
    <row r="97" spans="1:7" s="19" customFormat="1" ht="21">
      <c r="A97" s="72" t="s">
        <v>76</v>
      </c>
      <c r="B97" s="73" t="s">
        <v>26</v>
      </c>
      <c r="C97" s="73" t="s">
        <v>164</v>
      </c>
      <c r="D97" s="73" t="s">
        <v>75</v>
      </c>
      <c r="E97" s="74">
        <v>360.73</v>
      </c>
      <c r="F97" s="74">
        <v>2</v>
      </c>
      <c r="G97" s="135">
        <v>2</v>
      </c>
    </row>
    <row r="98" spans="1:7" s="19" customFormat="1" ht="21">
      <c r="A98" s="61" t="s">
        <v>53</v>
      </c>
      <c r="B98" s="62" t="s">
        <v>27</v>
      </c>
      <c r="C98" s="73"/>
      <c r="D98" s="73"/>
      <c r="E98" s="63">
        <f>E100</f>
        <v>249.71</v>
      </c>
      <c r="F98" s="63">
        <f>F100</f>
        <v>454.37</v>
      </c>
      <c r="G98" s="132">
        <f>G100</f>
        <v>454.37</v>
      </c>
    </row>
    <row r="99" spans="1:7" s="19" customFormat="1" ht="20.25">
      <c r="A99" s="64" t="s">
        <v>32</v>
      </c>
      <c r="B99" s="66" t="s">
        <v>28</v>
      </c>
      <c r="C99" s="66"/>
      <c r="D99" s="66"/>
      <c r="E99" s="67">
        <f aca="true" t="shared" si="4" ref="E99:G100">E100</f>
        <v>249.71</v>
      </c>
      <c r="F99" s="67">
        <f t="shared" si="4"/>
        <v>454.37</v>
      </c>
      <c r="G99" s="133">
        <f t="shared" si="4"/>
        <v>454.37</v>
      </c>
    </row>
    <row r="100" spans="1:7" s="19" customFormat="1" ht="42">
      <c r="A100" s="68" t="s">
        <v>138</v>
      </c>
      <c r="B100" s="70" t="s">
        <v>28</v>
      </c>
      <c r="C100" s="73" t="s">
        <v>139</v>
      </c>
      <c r="D100" s="70"/>
      <c r="E100" s="71">
        <f t="shared" si="4"/>
        <v>249.71</v>
      </c>
      <c r="F100" s="71">
        <f t="shared" si="4"/>
        <v>454.37</v>
      </c>
      <c r="G100" s="134">
        <f t="shared" si="4"/>
        <v>454.37</v>
      </c>
    </row>
    <row r="101" spans="1:7" s="19" customFormat="1" ht="42">
      <c r="A101" s="72" t="s">
        <v>140</v>
      </c>
      <c r="B101" s="73" t="s">
        <v>28</v>
      </c>
      <c r="C101" s="73" t="s">
        <v>141</v>
      </c>
      <c r="D101" s="73"/>
      <c r="E101" s="74">
        <f>E102+E103</f>
        <v>249.71</v>
      </c>
      <c r="F101" s="74">
        <f>F102+F103</f>
        <v>454.37</v>
      </c>
      <c r="G101" s="135">
        <f>G102+G103</f>
        <v>454.37</v>
      </c>
    </row>
    <row r="102" spans="1:7" s="19" customFormat="1" ht="42">
      <c r="A102" s="72" t="s">
        <v>74</v>
      </c>
      <c r="B102" s="73" t="s">
        <v>28</v>
      </c>
      <c r="C102" s="73" t="s">
        <v>141</v>
      </c>
      <c r="D102" s="73" t="s">
        <v>75</v>
      </c>
      <c r="E102" s="74">
        <v>152.65</v>
      </c>
      <c r="F102" s="74">
        <v>328.37</v>
      </c>
      <c r="G102" s="135">
        <v>328.37</v>
      </c>
    </row>
    <row r="103" spans="1:7" s="19" customFormat="1" ht="17.25" customHeight="1">
      <c r="A103" s="72" t="s">
        <v>76</v>
      </c>
      <c r="B103" s="73" t="s">
        <v>28</v>
      </c>
      <c r="C103" s="73" t="s">
        <v>141</v>
      </c>
      <c r="D103" s="73" t="s">
        <v>77</v>
      </c>
      <c r="E103" s="74">
        <v>97.06</v>
      </c>
      <c r="F103" s="74">
        <v>126</v>
      </c>
      <c r="G103" s="135">
        <v>126</v>
      </c>
    </row>
    <row r="104" spans="1:7" s="19" customFormat="1" ht="20.25">
      <c r="A104" s="61" t="s">
        <v>35</v>
      </c>
      <c r="B104" s="62" t="s">
        <v>29</v>
      </c>
      <c r="C104" s="62"/>
      <c r="D104" s="62"/>
      <c r="E104" s="63">
        <f>E105+E109</f>
        <v>7161.400000000001</v>
      </c>
      <c r="F104" s="63">
        <f>F105+F109</f>
        <v>154.45</v>
      </c>
      <c r="G104" s="132">
        <f>G105+G109</f>
        <v>160.29</v>
      </c>
    </row>
    <row r="105" spans="1:7" s="19" customFormat="1" ht="20.25">
      <c r="A105" s="64" t="s">
        <v>34</v>
      </c>
      <c r="B105" s="66" t="s">
        <v>30</v>
      </c>
      <c r="C105" s="66"/>
      <c r="D105" s="66"/>
      <c r="E105" s="67">
        <f>E108</f>
        <v>147.88</v>
      </c>
      <c r="F105" s="67">
        <f>F108</f>
        <v>154.45</v>
      </c>
      <c r="G105" s="133">
        <f>G108</f>
        <v>160.29</v>
      </c>
    </row>
    <row r="106" spans="1:7" s="19" customFormat="1" ht="42">
      <c r="A106" s="72" t="s">
        <v>144</v>
      </c>
      <c r="B106" s="73" t="s">
        <v>30</v>
      </c>
      <c r="C106" s="73" t="s">
        <v>145</v>
      </c>
      <c r="D106" s="73"/>
      <c r="E106" s="71">
        <f>E105</f>
        <v>147.88</v>
      </c>
      <c r="F106" s="71">
        <f>F105</f>
        <v>154.45</v>
      </c>
      <c r="G106" s="134">
        <f>G105</f>
        <v>160.29</v>
      </c>
    </row>
    <row r="107" spans="1:7" s="19" customFormat="1" ht="21">
      <c r="A107" s="72" t="s">
        <v>191</v>
      </c>
      <c r="B107" s="73" t="s">
        <v>30</v>
      </c>
      <c r="C107" s="73" t="s">
        <v>146</v>
      </c>
      <c r="D107" s="73"/>
      <c r="E107" s="71">
        <f>E105</f>
        <v>147.88</v>
      </c>
      <c r="F107" s="71">
        <f>F105</f>
        <v>154.45</v>
      </c>
      <c r="G107" s="134">
        <f>G105</f>
        <v>160.29</v>
      </c>
    </row>
    <row r="108" spans="1:7" s="19" customFormat="1" ht="42">
      <c r="A108" s="72" t="s">
        <v>147</v>
      </c>
      <c r="B108" s="73" t="s">
        <v>30</v>
      </c>
      <c r="C108" s="73" t="s">
        <v>148</v>
      </c>
      <c r="D108" s="73" t="s">
        <v>149</v>
      </c>
      <c r="E108" s="71">
        <v>147.88</v>
      </c>
      <c r="F108" s="71">
        <v>154.45</v>
      </c>
      <c r="G108" s="134">
        <v>160.29</v>
      </c>
    </row>
    <row r="109" spans="1:7" s="19" customFormat="1" ht="20.25">
      <c r="A109" s="64" t="s">
        <v>41</v>
      </c>
      <c r="B109" s="66" t="s">
        <v>31</v>
      </c>
      <c r="C109" s="66"/>
      <c r="D109" s="66"/>
      <c r="E109" s="67">
        <f>E113+E110</f>
        <v>7013.52</v>
      </c>
      <c r="F109" s="67">
        <f>F113</f>
        <v>0</v>
      </c>
      <c r="G109" s="133">
        <f>G113</f>
        <v>0</v>
      </c>
    </row>
    <row r="110" spans="1:7" s="19" customFormat="1" ht="21">
      <c r="A110" s="25" t="s">
        <v>147</v>
      </c>
      <c r="B110" s="26" t="s">
        <v>31</v>
      </c>
      <c r="C110" s="27" t="s">
        <v>84</v>
      </c>
      <c r="D110" s="26"/>
      <c r="E110" s="74">
        <f>E112</f>
        <v>5</v>
      </c>
      <c r="F110" s="74">
        <v>0</v>
      </c>
      <c r="G110" s="135">
        <v>0</v>
      </c>
    </row>
    <row r="111" spans="1:7" s="19" customFormat="1" ht="36">
      <c r="A111" s="25" t="s">
        <v>308</v>
      </c>
      <c r="B111" s="26" t="s">
        <v>31</v>
      </c>
      <c r="C111" s="27" t="s">
        <v>86</v>
      </c>
      <c r="D111" s="24"/>
      <c r="E111" s="74">
        <f>E112</f>
        <v>5</v>
      </c>
      <c r="F111" s="74">
        <v>0</v>
      </c>
      <c r="G111" s="135">
        <v>0</v>
      </c>
    </row>
    <row r="112" spans="1:7" s="19" customFormat="1" ht="21">
      <c r="A112" s="25" t="s">
        <v>147</v>
      </c>
      <c r="B112" s="26" t="s">
        <v>31</v>
      </c>
      <c r="C112" s="27" t="s">
        <v>88</v>
      </c>
      <c r="D112" s="26" t="s">
        <v>149</v>
      </c>
      <c r="E112" s="74">
        <v>5</v>
      </c>
      <c r="F112" s="74">
        <v>0</v>
      </c>
      <c r="G112" s="135">
        <v>0</v>
      </c>
    </row>
    <row r="113" spans="1:7" s="19" customFormat="1" ht="21">
      <c r="A113" s="68" t="s">
        <v>192</v>
      </c>
      <c r="B113" s="70" t="s">
        <v>317</v>
      </c>
      <c r="C113" s="70" t="s">
        <v>150</v>
      </c>
      <c r="D113" s="70"/>
      <c r="E113" s="71">
        <f>E115</f>
        <v>7008.52</v>
      </c>
      <c r="F113" s="71">
        <f>F115+F122+F125</f>
        <v>0</v>
      </c>
      <c r="G113" s="134">
        <f>G115+G122+G125</f>
        <v>0</v>
      </c>
    </row>
    <row r="114" spans="1:7" s="19" customFormat="1" ht="63">
      <c r="A114" s="68" t="s">
        <v>193</v>
      </c>
      <c r="B114" s="70" t="s">
        <v>317</v>
      </c>
      <c r="C114" s="70" t="s">
        <v>213</v>
      </c>
      <c r="D114" s="70"/>
      <c r="E114" s="71">
        <f>E115</f>
        <v>7008.52</v>
      </c>
      <c r="F114" s="71">
        <f>F115</f>
        <v>0</v>
      </c>
      <c r="G114" s="134">
        <f>G115</f>
        <v>0</v>
      </c>
    </row>
    <row r="115" spans="1:7" s="19" customFormat="1" ht="47.25" customHeight="1">
      <c r="A115" s="75" t="s">
        <v>147</v>
      </c>
      <c r="B115" s="70" t="s">
        <v>317</v>
      </c>
      <c r="C115" s="70" t="s">
        <v>213</v>
      </c>
      <c r="D115" s="70" t="s">
        <v>149</v>
      </c>
      <c r="E115" s="71">
        <v>7008.52</v>
      </c>
      <c r="F115" s="71">
        <v>0</v>
      </c>
      <c r="G115" s="134">
        <v>0</v>
      </c>
    </row>
    <row r="116" spans="1:7" s="19" customFormat="1" ht="43.5" customHeight="1">
      <c r="A116" s="64" t="s">
        <v>58</v>
      </c>
      <c r="B116" s="66" t="s">
        <v>57</v>
      </c>
      <c r="C116" s="66"/>
      <c r="D116" s="66"/>
      <c r="E116" s="67">
        <f>E120</f>
        <v>21.86</v>
      </c>
      <c r="F116" s="67">
        <f>F120</f>
        <v>11.71</v>
      </c>
      <c r="G116" s="133">
        <f>G120</f>
        <v>0.67</v>
      </c>
    </row>
    <row r="117" spans="1:7" s="19" customFormat="1" ht="39.75" customHeight="1">
      <c r="A117" s="68" t="s">
        <v>155</v>
      </c>
      <c r="B117" s="66" t="s">
        <v>50</v>
      </c>
      <c r="C117" s="66"/>
      <c r="D117" s="66"/>
      <c r="E117" s="67">
        <f>E120</f>
        <v>21.86</v>
      </c>
      <c r="F117" s="67">
        <f>F120</f>
        <v>11.71</v>
      </c>
      <c r="G117" s="133">
        <f>G120</f>
        <v>0.67</v>
      </c>
    </row>
    <row r="118" spans="1:7" s="19" customFormat="1" ht="44.25" customHeight="1">
      <c r="A118" s="72" t="s">
        <v>156</v>
      </c>
      <c r="B118" s="73" t="s">
        <v>50</v>
      </c>
      <c r="C118" s="73" t="s">
        <v>157</v>
      </c>
      <c r="D118" s="73"/>
      <c r="E118" s="74">
        <f>E120</f>
        <v>21.86</v>
      </c>
      <c r="F118" s="74">
        <f>F120</f>
        <v>11.71</v>
      </c>
      <c r="G118" s="135">
        <f>G120</f>
        <v>0.67</v>
      </c>
    </row>
    <row r="119" spans="1:7" s="19" customFormat="1" ht="58.5" customHeight="1">
      <c r="A119" s="72" t="s">
        <v>140</v>
      </c>
      <c r="B119" s="73" t="s">
        <v>50</v>
      </c>
      <c r="C119" s="73" t="s">
        <v>158</v>
      </c>
      <c r="D119" s="73"/>
      <c r="E119" s="74">
        <f>E120</f>
        <v>21.86</v>
      </c>
      <c r="F119" s="74">
        <f>F120</f>
        <v>11.71</v>
      </c>
      <c r="G119" s="135">
        <f>G120</f>
        <v>0.67</v>
      </c>
    </row>
    <row r="120" spans="1:7" s="19" customFormat="1" ht="78" customHeight="1">
      <c r="A120" s="72" t="s">
        <v>102</v>
      </c>
      <c r="B120" s="73" t="s">
        <v>50</v>
      </c>
      <c r="C120" s="73" t="s">
        <v>158</v>
      </c>
      <c r="D120" s="73" t="s">
        <v>75</v>
      </c>
      <c r="E120" s="74">
        <v>21.86</v>
      </c>
      <c r="F120" s="74">
        <v>11.71</v>
      </c>
      <c r="G120" s="135">
        <v>0.67</v>
      </c>
    </row>
    <row r="121" spans="1:7" s="19" customFormat="1" ht="66" customHeight="1">
      <c r="A121" s="64" t="s">
        <v>216</v>
      </c>
      <c r="B121" s="66" t="s">
        <v>207</v>
      </c>
      <c r="C121" s="77"/>
      <c r="D121" s="66"/>
      <c r="E121" s="67">
        <f>E125</f>
        <v>0.84</v>
      </c>
      <c r="F121" s="67">
        <f>F125</f>
        <v>0</v>
      </c>
      <c r="G121" s="133">
        <f>G125</f>
        <v>0</v>
      </c>
    </row>
    <row r="122" spans="1:7" s="19" customFormat="1" ht="87" customHeight="1">
      <c r="A122" s="78" t="s">
        <v>215</v>
      </c>
      <c r="B122" s="66" t="s">
        <v>208</v>
      </c>
      <c r="C122" s="77"/>
      <c r="D122" s="66"/>
      <c r="E122" s="67">
        <f>E125</f>
        <v>0.84</v>
      </c>
      <c r="F122" s="67">
        <f>F125</f>
        <v>0</v>
      </c>
      <c r="G122" s="133">
        <f>G125</f>
        <v>0</v>
      </c>
    </row>
    <row r="123" spans="1:7" s="19" customFormat="1" ht="84.75" customHeight="1">
      <c r="A123" s="72" t="s">
        <v>217</v>
      </c>
      <c r="B123" s="73" t="s">
        <v>208</v>
      </c>
      <c r="C123" s="79" t="s">
        <v>210</v>
      </c>
      <c r="D123" s="73"/>
      <c r="E123" s="74">
        <f>E125</f>
        <v>0.84</v>
      </c>
      <c r="F123" s="74">
        <f>F125</f>
        <v>0</v>
      </c>
      <c r="G123" s="135">
        <f>G125</f>
        <v>0</v>
      </c>
    </row>
    <row r="124" spans="1:7" s="19" customFormat="1" ht="84.75" customHeight="1">
      <c r="A124" s="72" t="s">
        <v>217</v>
      </c>
      <c r="B124" s="73" t="s">
        <v>208</v>
      </c>
      <c r="C124" s="79" t="s">
        <v>211</v>
      </c>
      <c r="D124" s="73"/>
      <c r="E124" s="74">
        <f>E125</f>
        <v>0.84</v>
      </c>
      <c r="F124" s="74">
        <f>F125</f>
        <v>0</v>
      </c>
      <c r="G124" s="135">
        <f>G125</f>
        <v>0</v>
      </c>
    </row>
    <row r="125" spans="1:7" s="19" customFormat="1" ht="91.5" customHeight="1">
      <c r="A125" s="80" t="s">
        <v>218</v>
      </c>
      <c r="B125" s="81" t="s">
        <v>208</v>
      </c>
      <c r="C125" s="82" t="s">
        <v>211</v>
      </c>
      <c r="D125" s="81" t="s">
        <v>212</v>
      </c>
      <c r="E125" s="74">
        <v>0.84</v>
      </c>
      <c r="F125" s="74"/>
      <c r="G125" s="135"/>
    </row>
    <row r="126" spans="1:7" s="19" customFormat="1" ht="20.25">
      <c r="A126" s="151" t="s">
        <v>33</v>
      </c>
      <c r="B126" s="152"/>
      <c r="C126" s="152"/>
      <c r="D126" s="152"/>
      <c r="E126" s="83">
        <f>E121+E116+E104+E98+E73+E60+E55+E49+E10</f>
        <v>21551.85</v>
      </c>
      <c r="F126" s="83">
        <f>F121+F116+F104+F98+F73+F60+F55+F49+F10</f>
        <v>8199.14</v>
      </c>
      <c r="G126" s="136">
        <f>G121+G116+G104+G98+G73+G60+G55+G49+G10</f>
        <v>7735.33</v>
      </c>
    </row>
    <row r="127" spans="1:7" s="156" customFormat="1" ht="18">
      <c r="A127" s="154"/>
      <c r="B127" s="155"/>
      <c r="C127" s="155"/>
      <c r="D127" s="155"/>
      <c r="E127" s="155"/>
      <c r="F127" s="155"/>
      <c r="G127" s="155"/>
    </row>
    <row r="128" spans="1:7" s="60" customFormat="1" ht="19.5" customHeight="1">
      <c r="A128" s="59" t="s">
        <v>159</v>
      </c>
      <c r="B128" s="150" t="s">
        <v>160</v>
      </c>
      <c r="C128" s="150"/>
      <c r="D128" s="150"/>
      <c r="E128" s="150"/>
      <c r="F128" s="150"/>
      <c r="G128" s="150"/>
    </row>
    <row r="129" spans="4:5" ht="12.75">
      <c r="D129" s="2"/>
      <c r="E129" s="2"/>
    </row>
    <row r="130" spans="4:5" ht="12.75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  <row r="161" spans="4:5" ht="12.75">
      <c r="D161" s="2"/>
      <c r="E161" s="2"/>
    </row>
    <row r="162" spans="4:5" ht="12.75">
      <c r="D162" s="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/>
    </row>
    <row r="167" spans="4:5" ht="12.75">
      <c r="D167" s="2"/>
      <c r="E167" s="2"/>
    </row>
    <row r="168" spans="4:5" ht="12.75">
      <c r="D168" s="2"/>
      <c r="E168" s="2"/>
    </row>
    <row r="169" spans="4:5" ht="12.75">
      <c r="D169" s="2"/>
      <c r="E169" s="2"/>
    </row>
    <row r="170" spans="4:5" ht="12.75">
      <c r="D170" s="2"/>
      <c r="E170" s="2"/>
    </row>
    <row r="171" spans="4:5" ht="12.75">
      <c r="D171" s="2"/>
      <c r="E171" s="2"/>
    </row>
    <row r="172" spans="4:5" ht="12.75">
      <c r="D172" s="2"/>
      <c r="E172" s="2"/>
    </row>
    <row r="173" spans="4:5" ht="12.75">
      <c r="D173" s="2"/>
      <c r="E173" s="2"/>
    </row>
    <row r="174" spans="4:5" ht="12.75">
      <c r="D174" s="2"/>
      <c r="E174" s="2"/>
    </row>
    <row r="175" spans="4:5" ht="12.75">
      <c r="D175" s="2"/>
      <c r="E175" s="2"/>
    </row>
    <row r="176" spans="4:5" ht="12.75">
      <c r="D176" s="2"/>
      <c r="E176" s="2"/>
    </row>
    <row r="177" spans="4:5" ht="12.75">
      <c r="D177" s="2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  <row r="182" spans="4:5" ht="12.75">
      <c r="D182" s="2"/>
      <c r="E182" s="2"/>
    </row>
    <row r="183" spans="4:5" ht="12.75">
      <c r="D183" s="2"/>
      <c r="E183" s="2"/>
    </row>
    <row r="184" spans="4:5" ht="12.75">
      <c r="D184" s="2"/>
      <c r="E184" s="2"/>
    </row>
    <row r="185" spans="4:5" ht="12.75">
      <c r="D185" s="2"/>
      <c r="E185" s="2"/>
    </row>
    <row r="186" spans="4:5" ht="12.75">
      <c r="D186" s="2"/>
      <c r="E186" s="2"/>
    </row>
    <row r="187" spans="4:5" ht="12.75">
      <c r="D187" s="2"/>
      <c r="E187" s="2"/>
    </row>
    <row r="188" spans="4:5" ht="12.75">
      <c r="D188" s="2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  <row r="193" spans="4:5" ht="12.75">
      <c r="D193" s="2"/>
      <c r="E193" s="2"/>
    </row>
    <row r="194" spans="4:5" ht="12.75">
      <c r="D194" s="2"/>
      <c r="E194" s="2"/>
    </row>
    <row r="195" spans="4:5" ht="12.75">
      <c r="D195" s="2"/>
      <c r="E195" s="2"/>
    </row>
    <row r="196" spans="4:5" ht="12.75">
      <c r="D196" s="2"/>
      <c r="E196" s="2"/>
    </row>
    <row r="197" spans="4:5" ht="12.75">
      <c r="D197" s="2"/>
      <c r="E197" s="2"/>
    </row>
    <row r="198" spans="4:5" ht="12.75">
      <c r="D198" s="2"/>
      <c r="E198" s="2"/>
    </row>
    <row r="199" spans="4:5" ht="12.75">
      <c r="D199" s="2"/>
      <c r="E199" s="2"/>
    </row>
    <row r="200" spans="4:5" ht="12.75">
      <c r="D200" s="2"/>
      <c r="E200" s="2"/>
    </row>
    <row r="201" spans="4:5" ht="12.75">
      <c r="D201" s="2"/>
      <c r="E201" s="2"/>
    </row>
    <row r="202" spans="4:5" ht="12.75">
      <c r="D202" s="2"/>
      <c r="E202" s="2"/>
    </row>
    <row r="203" spans="4:5" ht="12.75">
      <c r="D203" s="2"/>
      <c r="E203" s="2"/>
    </row>
    <row r="204" spans="4:5" ht="12.75">
      <c r="D204" s="2"/>
      <c r="E204" s="2"/>
    </row>
    <row r="205" spans="4:5" ht="12.75">
      <c r="D205" s="2"/>
      <c r="E205" s="2"/>
    </row>
    <row r="206" spans="4:5" ht="12.75">
      <c r="D206" s="2"/>
      <c r="E206" s="2"/>
    </row>
    <row r="207" spans="4:5" ht="12.75">
      <c r="D207" s="2"/>
      <c r="E207" s="2"/>
    </row>
    <row r="208" spans="4:5" ht="12.75">
      <c r="D208" s="2"/>
      <c r="E208" s="2"/>
    </row>
    <row r="209" spans="4:5" ht="12.75">
      <c r="D209" s="2"/>
      <c r="E209" s="2"/>
    </row>
    <row r="210" spans="4:5" ht="12.75">
      <c r="D210" s="2"/>
      <c r="E210" s="2"/>
    </row>
    <row r="211" spans="4:5" ht="12.75">
      <c r="D211" s="2"/>
      <c r="E211" s="2"/>
    </row>
    <row r="212" spans="4:5" ht="12.75">
      <c r="D212" s="2"/>
      <c r="E212" s="2"/>
    </row>
    <row r="213" spans="4:5" ht="12.75">
      <c r="D213" s="2"/>
      <c r="E213" s="2"/>
    </row>
    <row r="214" spans="4:5" ht="12.75">
      <c r="D214" s="2"/>
      <c r="E214" s="2"/>
    </row>
    <row r="215" spans="4:5" ht="12.75">
      <c r="D215" s="2"/>
      <c r="E215" s="2"/>
    </row>
    <row r="216" spans="4:5" ht="12.75">
      <c r="D216" s="2"/>
      <c r="E216" s="2"/>
    </row>
    <row r="217" spans="4:5" ht="12.75">
      <c r="D217" s="2"/>
      <c r="E217" s="2"/>
    </row>
    <row r="218" spans="4:5" ht="12.75">
      <c r="D218" s="2"/>
      <c r="E218" s="2"/>
    </row>
    <row r="219" spans="4:5" ht="12.75">
      <c r="D219" s="2"/>
      <c r="E219" s="2"/>
    </row>
    <row r="220" spans="4:5" ht="12.75">
      <c r="D220" s="2"/>
      <c r="E220" s="2"/>
    </row>
    <row r="221" spans="4:5" ht="12.75">
      <c r="D221" s="2"/>
      <c r="E221" s="2"/>
    </row>
    <row r="222" spans="4:5" ht="12.75">
      <c r="D222" s="2"/>
      <c r="E222" s="2"/>
    </row>
    <row r="223" spans="4:5" ht="12.75">
      <c r="D223" s="2"/>
      <c r="E223" s="2"/>
    </row>
    <row r="224" spans="4:5" ht="12.75">
      <c r="D224" s="2"/>
      <c r="E224" s="2"/>
    </row>
    <row r="225" spans="4:5" ht="12.75">
      <c r="D225" s="2"/>
      <c r="E225" s="2"/>
    </row>
    <row r="226" spans="4:5" ht="12.75">
      <c r="D226" s="2"/>
      <c r="E226" s="2"/>
    </row>
    <row r="227" spans="4:5" ht="12.75">
      <c r="D227" s="2"/>
      <c r="E227" s="2"/>
    </row>
    <row r="228" spans="4:5" ht="12.75">
      <c r="D228" s="2"/>
      <c r="E228" s="2"/>
    </row>
    <row r="229" spans="4:5" ht="12.75">
      <c r="D229" s="2"/>
      <c r="E229" s="2"/>
    </row>
    <row r="230" spans="4:5" ht="12.75">
      <c r="D230" s="2"/>
      <c r="E230" s="2"/>
    </row>
    <row r="231" spans="4:5" ht="12.75">
      <c r="D231" s="2"/>
      <c r="E231" s="2"/>
    </row>
    <row r="232" spans="4:5" ht="12.75">
      <c r="D232" s="2"/>
      <c r="E232" s="2"/>
    </row>
    <row r="233" spans="4:5" ht="12.75">
      <c r="D233" s="2"/>
      <c r="E233" s="2"/>
    </row>
    <row r="234" spans="4:5" ht="12.75">
      <c r="D234" s="2"/>
      <c r="E234" s="2"/>
    </row>
    <row r="235" spans="4:5" ht="12.75">
      <c r="D235" s="2"/>
      <c r="E235" s="2"/>
    </row>
    <row r="236" spans="4:5" ht="12.75">
      <c r="D236" s="2"/>
      <c r="E236" s="2"/>
    </row>
    <row r="237" spans="4:5" ht="12.75">
      <c r="D237" s="2"/>
      <c r="E237" s="2"/>
    </row>
    <row r="238" spans="4:5" ht="12.75">
      <c r="D238" s="2"/>
      <c r="E238" s="2"/>
    </row>
    <row r="239" spans="4:5" ht="12.75">
      <c r="D239" s="2"/>
      <c r="E239" s="2"/>
    </row>
    <row r="240" spans="4:5" ht="12.75">
      <c r="D240" s="2"/>
      <c r="E240" s="2"/>
    </row>
  </sheetData>
  <sheetProtection/>
  <mergeCells count="10">
    <mergeCell ref="B128:G128"/>
    <mergeCell ref="A2:G2"/>
    <mergeCell ref="A1:G1"/>
    <mergeCell ref="A126:D126"/>
    <mergeCell ref="A8:G8"/>
    <mergeCell ref="A7:G7"/>
    <mergeCell ref="A5:G5"/>
    <mergeCell ref="A4:G4"/>
    <mergeCell ref="A3:G3"/>
    <mergeCell ref="A127:IV127"/>
  </mergeCells>
  <printOptions/>
  <pageMargins left="0.7874015748031497" right="0" top="0" bottom="0" header="0.3937007874015748" footer="0.3937007874015748"/>
  <pageSetup fitToHeight="4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="80" zoomScaleNormal="80" zoomScalePageLayoutView="0" workbookViewId="0" topLeftCell="A144">
      <selection activeCell="H106" sqref="H106"/>
    </sheetView>
  </sheetViews>
  <sheetFormatPr defaultColWidth="9.00390625" defaultRowHeight="12.75"/>
  <cols>
    <col min="1" max="1" width="70.375" style="0" customWidth="1"/>
    <col min="2" max="2" width="8.50390625" style="0" customWidth="1"/>
    <col min="3" max="3" width="23.375" style="0" customWidth="1"/>
    <col min="4" max="4" width="19.50390625" style="0" customWidth="1"/>
    <col min="5" max="5" width="12.875" style="0" customWidth="1"/>
    <col min="6" max="6" width="19.00390625" style="0" customWidth="1"/>
    <col min="7" max="7" width="15.50390625" style="0" customWidth="1"/>
    <col min="8" max="8" width="13.875" style="0" customWidth="1"/>
  </cols>
  <sheetData>
    <row r="1" spans="1:8" ht="18">
      <c r="A1" s="148" t="s">
        <v>199</v>
      </c>
      <c r="B1" s="148"/>
      <c r="C1" s="148"/>
      <c r="D1" s="148"/>
      <c r="E1" s="148"/>
      <c r="F1" s="148"/>
      <c r="G1" s="148"/>
      <c r="H1" s="148"/>
    </row>
    <row r="2" spans="1:8" ht="18">
      <c r="A2" s="148" t="s">
        <v>203</v>
      </c>
      <c r="B2" s="148"/>
      <c r="C2" s="148"/>
      <c r="D2" s="148"/>
      <c r="E2" s="148"/>
      <c r="F2" s="148"/>
      <c r="G2" s="148"/>
      <c r="H2" s="148"/>
    </row>
    <row r="3" spans="1:8" ht="18">
      <c r="A3" s="148" t="s">
        <v>0</v>
      </c>
      <c r="B3" s="148"/>
      <c r="C3" s="148"/>
      <c r="D3" s="148"/>
      <c r="E3" s="148"/>
      <c r="F3" s="148"/>
      <c r="G3" s="148"/>
      <c r="H3" s="148"/>
    </row>
    <row r="4" spans="1:8" ht="18">
      <c r="A4" s="148" t="s">
        <v>49</v>
      </c>
      <c r="B4" s="148"/>
      <c r="C4" s="148"/>
      <c r="D4" s="148"/>
      <c r="E4" s="148"/>
      <c r="F4" s="148"/>
      <c r="G4" s="148"/>
      <c r="H4" s="148"/>
    </row>
    <row r="5" spans="1:8" ht="18">
      <c r="A5" s="148" t="s">
        <v>322</v>
      </c>
      <c r="B5" s="148"/>
      <c r="C5" s="148"/>
      <c r="D5" s="148"/>
      <c r="E5" s="148"/>
      <c r="F5" s="148"/>
      <c r="G5" s="148"/>
      <c r="H5" s="148"/>
    </row>
    <row r="6" spans="1:6" ht="12.75">
      <c r="A6" s="3"/>
      <c r="B6" s="3"/>
      <c r="C6" s="3"/>
      <c r="D6" s="3"/>
      <c r="E6" s="3"/>
      <c r="F6" s="3"/>
    </row>
    <row r="7" spans="1:8" ht="44.25" customHeight="1">
      <c r="A7" s="158" t="s">
        <v>204</v>
      </c>
      <c r="B7" s="158"/>
      <c r="C7" s="158"/>
      <c r="D7" s="158"/>
      <c r="E7" s="158"/>
      <c r="F7" s="158"/>
      <c r="G7" s="158"/>
      <c r="H7" s="158"/>
    </row>
    <row r="8" spans="1:8" ht="18" thickBot="1">
      <c r="A8" s="159" t="s">
        <v>42</v>
      </c>
      <c r="B8" s="159"/>
      <c r="C8" s="159"/>
      <c r="D8" s="159"/>
      <c r="E8" s="159"/>
      <c r="F8" s="159"/>
      <c r="G8" s="159"/>
      <c r="H8" s="159"/>
    </row>
    <row r="9" spans="1:8" s="36" customFormat="1" ht="36" thickBot="1">
      <c r="A9" s="86" t="s">
        <v>1</v>
      </c>
      <c r="B9" s="87" t="s">
        <v>161</v>
      </c>
      <c r="C9" s="87" t="s">
        <v>2</v>
      </c>
      <c r="D9" s="87" t="s">
        <v>60</v>
      </c>
      <c r="E9" s="87" t="s">
        <v>61</v>
      </c>
      <c r="F9" s="87" t="s">
        <v>200</v>
      </c>
      <c r="G9" s="88" t="s">
        <v>201</v>
      </c>
      <c r="H9" s="89" t="s">
        <v>202</v>
      </c>
    </row>
    <row r="10" spans="1:8" ht="34.5">
      <c r="A10" s="130" t="s">
        <v>162</v>
      </c>
      <c r="B10" s="90" t="s">
        <v>163</v>
      </c>
      <c r="C10" s="91"/>
      <c r="D10" s="91"/>
      <c r="E10" s="91"/>
      <c r="F10" s="91"/>
      <c r="G10" s="92"/>
      <c r="H10" s="93"/>
    </row>
    <row r="11" spans="1:8" ht="17.25">
      <c r="A11" s="6" t="s">
        <v>3</v>
      </c>
      <c r="B11" s="94" t="s">
        <v>163</v>
      </c>
      <c r="C11" s="7" t="s">
        <v>4</v>
      </c>
      <c r="D11" s="7"/>
      <c r="E11" s="7"/>
      <c r="F11" s="50">
        <f>F12+F16+F22+F26+F31+F35</f>
        <v>4551.33</v>
      </c>
      <c r="G11" s="50">
        <f>G12+G16+G22+G26+G31+G35</f>
        <v>4796.14</v>
      </c>
      <c r="H11" s="95">
        <f>H12+H16+H22+H26+H31+H35</f>
        <v>4949.91</v>
      </c>
    </row>
    <row r="12" spans="1:8" ht="36">
      <c r="A12" s="21" t="s">
        <v>5</v>
      </c>
      <c r="B12" s="94" t="s">
        <v>163</v>
      </c>
      <c r="C12" s="22" t="s">
        <v>6</v>
      </c>
      <c r="D12" s="24"/>
      <c r="E12" s="24"/>
      <c r="F12" s="51">
        <f>F14</f>
        <v>732.09</v>
      </c>
      <c r="G12" s="51">
        <f>G14</f>
        <v>761.87</v>
      </c>
      <c r="H12" s="96">
        <f>H14</f>
        <v>790.78</v>
      </c>
    </row>
    <row r="13" spans="1:8" ht="18">
      <c r="A13" s="8" t="s">
        <v>64</v>
      </c>
      <c r="B13" s="94" t="s">
        <v>163</v>
      </c>
      <c r="C13" s="9" t="s">
        <v>6</v>
      </c>
      <c r="D13" s="10" t="s">
        <v>65</v>
      </c>
      <c r="E13" s="10"/>
      <c r="F13" s="52">
        <f aca="true" t="shared" si="0" ref="F13:H14">F14</f>
        <v>732.09</v>
      </c>
      <c r="G13" s="52">
        <f t="shared" si="0"/>
        <v>761.87</v>
      </c>
      <c r="H13" s="97">
        <f t="shared" si="0"/>
        <v>790.78</v>
      </c>
    </row>
    <row r="14" spans="1:8" ht="18">
      <c r="A14" s="25" t="s">
        <v>66</v>
      </c>
      <c r="B14" s="94" t="s">
        <v>163</v>
      </c>
      <c r="C14" s="26" t="s">
        <v>6</v>
      </c>
      <c r="D14" s="26" t="s">
        <v>67</v>
      </c>
      <c r="E14" s="26"/>
      <c r="F14" s="53">
        <f t="shared" si="0"/>
        <v>732.09</v>
      </c>
      <c r="G14" s="53">
        <f t="shared" si="0"/>
        <v>761.87</v>
      </c>
      <c r="H14" s="98">
        <f t="shared" si="0"/>
        <v>790.78</v>
      </c>
    </row>
    <row r="15" spans="1:8" ht="72">
      <c r="A15" s="25" t="s">
        <v>68</v>
      </c>
      <c r="B15" s="94" t="s">
        <v>163</v>
      </c>
      <c r="C15" s="26" t="s">
        <v>6</v>
      </c>
      <c r="D15" s="26" t="s">
        <v>67</v>
      </c>
      <c r="E15" s="26" t="s">
        <v>69</v>
      </c>
      <c r="F15" s="53">
        <v>732.09</v>
      </c>
      <c r="G15" s="53">
        <v>761.87</v>
      </c>
      <c r="H15" s="98">
        <v>790.78</v>
      </c>
    </row>
    <row r="16" spans="1:8" ht="54">
      <c r="A16" s="21" t="s">
        <v>70</v>
      </c>
      <c r="B16" s="94" t="s">
        <v>163</v>
      </c>
      <c r="C16" s="24" t="s">
        <v>8</v>
      </c>
      <c r="D16" s="24"/>
      <c r="E16" s="24"/>
      <c r="F16" s="51">
        <f>F19+F20+F21</f>
        <v>3541.79</v>
      </c>
      <c r="G16" s="51">
        <f>G19+G20+G21</f>
        <v>3685.56</v>
      </c>
      <c r="H16" s="96">
        <f>H19+H20+H21</f>
        <v>3810.42</v>
      </c>
    </row>
    <row r="17" spans="1:8" ht="18">
      <c r="A17" s="8" t="s">
        <v>71</v>
      </c>
      <c r="B17" s="94" t="s">
        <v>163</v>
      </c>
      <c r="C17" s="10" t="s">
        <v>8</v>
      </c>
      <c r="D17" s="10" t="s">
        <v>72</v>
      </c>
      <c r="E17" s="10"/>
      <c r="F17" s="52">
        <f>F16</f>
        <v>3541.79</v>
      </c>
      <c r="G17" s="52">
        <f>G16</f>
        <v>3685.56</v>
      </c>
      <c r="H17" s="97">
        <f>H16</f>
        <v>3810.42</v>
      </c>
    </row>
    <row r="18" spans="1:8" ht="18">
      <c r="A18" s="25" t="s">
        <v>184</v>
      </c>
      <c r="B18" s="94" t="s">
        <v>163</v>
      </c>
      <c r="C18" s="26" t="s">
        <v>8</v>
      </c>
      <c r="D18" s="26" t="s">
        <v>73</v>
      </c>
      <c r="E18" s="26"/>
      <c r="F18" s="53">
        <f>F16</f>
        <v>3541.79</v>
      </c>
      <c r="G18" s="53">
        <f>G16</f>
        <v>3685.56</v>
      </c>
      <c r="H18" s="98">
        <f>H16</f>
        <v>3810.42</v>
      </c>
    </row>
    <row r="19" spans="1:8" ht="72">
      <c r="A19" s="25" t="s">
        <v>68</v>
      </c>
      <c r="B19" s="94" t="s">
        <v>163</v>
      </c>
      <c r="C19" s="26" t="s">
        <v>8</v>
      </c>
      <c r="D19" s="26" t="s">
        <v>73</v>
      </c>
      <c r="E19" s="26" t="s">
        <v>69</v>
      </c>
      <c r="F19" s="53">
        <v>3132.39</v>
      </c>
      <c r="G19" s="53">
        <v>3276.06</v>
      </c>
      <c r="H19" s="98">
        <v>3400.92</v>
      </c>
    </row>
    <row r="20" spans="1:8" ht="36">
      <c r="A20" s="25" t="s">
        <v>74</v>
      </c>
      <c r="B20" s="94" t="s">
        <v>163</v>
      </c>
      <c r="C20" s="26" t="s">
        <v>8</v>
      </c>
      <c r="D20" s="26" t="s">
        <v>73</v>
      </c>
      <c r="E20" s="26" t="s">
        <v>75</v>
      </c>
      <c r="F20" s="53">
        <v>360</v>
      </c>
      <c r="G20" s="53">
        <v>360</v>
      </c>
      <c r="H20" s="98">
        <v>360</v>
      </c>
    </row>
    <row r="21" spans="1:8" ht="18">
      <c r="A21" s="25" t="s">
        <v>76</v>
      </c>
      <c r="B21" s="94" t="s">
        <v>163</v>
      </c>
      <c r="C21" s="26" t="s">
        <v>8</v>
      </c>
      <c r="D21" s="26" t="s">
        <v>73</v>
      </c>
      <c r="E21" s="26" t="s">
        <v>77</v>
      </c>
      <c r="F21" s="53">
        <v>49.4</v>
      </c>
      <c r="G21" s="53">
        <v>49.5</v>
      </c>
      <c r="H21" s="98">
        <v>49.5</v>
      </c>
    </row>
    <row r="22" spans="1:8" ht="54">
      <c r="A22" s="21" t="s">
        <v>47</v>
      </c>
      <c r="B22" s="94" t="s">
        <v>163</v>
      </c>
      <c r="C22" s="24" t="s">
        <v>48</v>
      </c>
      <c r="D22" s="26"/>
      <c r="E22" s="26"/>
      <c r="F22" s="51">
        <f>F25</f>
        <v>25.96</v>
      </c>
      <c r="G22" s="51">
        <f>G25</f>
        <v>25.96</v>
      </c>
      <c r="H22" s="96">
        <f>H25</f>
        <v>25.96</v>
      </c>
    </row>
    <row r="23" spans="1:8" ht="36">
      <c r="A23" s="8" t="s">
        <v>185</v>
      </c>
      <c r="B23" s="94" t="s">
        <v>163</v>
      </c>
      <c r="C23" s="10" t="s">
        <v>48</v>
      </c>
      <c r="D23" s="10" t="s">
        <v>78</v>
      </c>
      <c r="E23" s="26"/>
      <c r="F23" s="52">
        <f>F25</f>
        <v>25.96</v>
      </c>
      <c r="G23" s="52">
        <f>G25</f>
        <v>25.96</v>
      </c>
      <c r="H23" s="97">
        <f>H25</f>
        <v>25.96</v>
      </c>
    </row>
    <row r="24" spans="1:8" ht="18">
      <c r="A24" s="25" t="s">
        <v>79</v>
      </c>
      <c r="B24" s="94" t="s">
        <v>163</v>
      </c>
      <c r="C24" s="26" t="s">
        <v>48</v>
      </c>
      <c r="D24" s="26" t="s">
        <v>80</v>
      </c>
      <c r="E24" s="26"/>
      <c r="F24" s="53">
        <f>F25</f>
        <v>25.96</v>
      </c>
      <c r="G24" s="53">
        <f>G25</f>
        <v>25.96</v>
      </c>
      <c r="H24" s="98">
        <f>H25</f>
        <v>25.96</v>
      </c>
    </row>
    <row r="25" spans="1:8" ht="18">
      <c r="A25" s="25" t="s">
        <v>81</v>
      </c>
      <c r="B25" s="94" t="s">
        <v>163</v>
      </c>
      <c r="C25" s="26" t="s">
        <v>48</v>
      </c>
      <c r="D25" s="26" t="s">
        <v>80</v>
      </c>
      <c r="E25" s="26" t="s">
        <v>82</v>
      </c>
      <c r="F25" s="53">
        <v>25.96</v>
      </c>
      <c r="G25" s="53">
        <v>25.96</v>
      </c>
      <c r="H25" s="98">
        <v>25.96</v>
      </c>
    </row>
    <row r="26" spans="1:8" s="35" customFormat="1" ht="17.25" hidden="1">
      <c r="A26" s="6" t="s">
        <v>38</v>
      </c>
      <c r="B26" s="94" t="s">
        <v>163</v>
      </c>
      <c r="C26" s="7" t="s">
        <v>37</v>
      </c>
      <c r="D26" s="7"/>
      <c r="E26" s="7"/>
      <c r="F26" s="50">
        <f>F27+F29</f>
        <v>0</v>
      </c>
      <c r="G26" s="50">
        <f>G27+G29</f>
        <v>0</v>
      </c>
      <c r="H26" s="95">
        <f>H27+H29</f>
        <v>0</v>
      </c>
    </row>
    <row r="27" spans="1:8" ht="18" hidden="1">
      <c r="A27" s="25" t="s">
        <v>179</v>
      </c>
      <c r="B27" s="94" t="s">
        <v>163</v>
      </c>
      <c r="C27" s="26" t="s">
        <v>37</v>
      </c>
      <c r="D27" s="26" t="s">
        <v>177</v>
      </c>
      <c r="E27" s="26"/>
      <c r="F27" s="53">
        <f>F28</f>
        <v>0</v>
      </c>
      <c r="G27" s="53">
        <f>G28</f>
        <v>0</v>
      </c>
      <c r="H27" s="98">
        <f>H28</f>
        <v>0</v>
      </c>
    </row>
    <row r="28" spans="1:8" ht="18" hidden="1">
      <c r="A28" s="25" t="s">
        <v>194</v>
      </c>
      <c r="B28" s="94" t="s">
        <v>163</v>
      </c>
      <c r="C28" s="26" t="s">
        <v>37</v>
      </c>
      <c r="D28" s="26" t="s">
        <v>177</v>
      </c>
      <c r="E28" s="26" t="s">
        <v>77</v>
      </c>
      <c r="F28" s="53"/>
      <c r="G28" s="53"/>
      <c r="H28" s="98"/>
    </row>
    <row r="29" spans="1:8" ht="36" hidden="1">
      <c r="A29" s="25" t="s">
        <v>187</v>
      </c>
      <c r="B29" s="94" t="s">
        <v>163</v>
      </c>
      <c r="C29" s="26" t="s">
        <v>37</v>
      </c>
      <c r="D29" s="26" t="s">
        <v>178</v>
      </c>
      <c r="E29" s="26"/>
      <c r="F29" s="53">
        <f>F30</f>
        <v>0</v>
      </c>
      <c r="G29" s="53">
        <f>G30</f>
        <v>0</v>
      </c>
      <c r="H29" s="98">
        <f>H30</f>
        <v>0</v>
      </c>
    </row>
    <row r="30" spans="1:8" ht="18" hidden="1">
      <c r="A30" s="25" t="s">
        <v>76</v>
      </c>
      <c r="B30" s="94" t="s">
        <v>163</v>
      </c>
      <c r="C30" s="26" t="s">
        <v>37</v>
      </c>
      <c r="D30" s="26" t="s">
        <v>178</v>
      </c>
      <c r="E30" s="26" t="s">
        <v>77</v>
      </c>
      <c r="F30" s="53"/>
      <c r="G30" s="53"/>
      <c r="H30" s="98"/>
    </row>
    <row r="31" spans="1:8" ht="18">
      <c r="A31" s="21" t="s">
        <v>46</v>
      </c>
      <c r="B31" s="94" t="s">
        <v>163</v>
      </c>
      <c r="C31" s="24" t="s">
        <v>45</v>
      </c>
      <c r="D31" s="24"/>
      <c r="E31" s="24"/>
      <c r="F31" s="51">
        <f>F34</f>
        <v>25</v>
      </c>
      <c r="G31" s="51">
        <f>G34</f>
        <v>30</v>
      </c>
      <c r="H31" s="96">
        <f>H34</f>
        <v>30</v>
      </c>
    </row>
    <row r="32" spans="1:8" ht="18">
      <c r="A32" s="8" t="s">
        <v>85</v>
      </c>
      <c r="B32" s="94" t="s">
        <v>163</v>
      </c>
      <c r="C32" s="10" t="s">
        <v>45</v>
      </c>
      <c r="D32" s="10" t="s">
        <v>86</v>
      </c>
      <c r="E32" s="10"/>
      <c r="F32" s="52">
        <f>F31</f>
        <v>25</v>
      </c>
      <c r="G32" s="52">
        <f>G31</f>
        <v>30</v>
      </c>
      <c r="H32" s="97">
        <f>H31</f>
        <v>30</v>
      </c>
    </row>
    <row r="33" spans="1:8" ht="18">
      <c r="A33" s="25" t="s">
        <v>87</v>
      </c>
      <c r="B33" s="94" t="s">
        <v>163</v>
      </c>
      <c r="C33" s="26" t="s">
        <v>45</v>
      </c>
      <c r="D33" s="26" t="s">
        <v>88</v>
      </c>
      <c r="E33" s="26"/>
      <c r="F33" s="53">
        <f>F31</f>
        <v>25</v>
      </c>
      <c r="G33" s="53">
        <f>G31</f>
        <v>30</v>
      </c>
      <c r="H33" s="98">
        <f>H31</f>
        <v>30</v>
      </c>
    </row>
    <row r="34" spans="1:8" ht="18">
      <c r="A34" s="25" t="s">
        <v>76</v>
      </c>
      <c r="B34" s="94" t="s">
        <v>163</v>
      </c>
      <c r="C34" s="26" t="s">
        <v>45</v>
      </c>
      <c r="D34" s="26" t="s">
        <v>88</v>
      </c>
      <c r="E34" s="26" t="s">
        <v>77</v>
      </c>
      <c r="F34" s="53">
        <v>25</v>
      </c>
      <c r="G34" s="53">
        <v>30</v>
      </c>
      <c r="H34" s="98">
        <v>30</v>
      </c>
    </row>
    <row r="35" spans="1:8" ht="18">
      <c r="A35" s="21" t="s">
        <v>9</v>
      </c>
      <c r="B35" s="94" t="s">
        <v>163</v>
      </c>
      <c r="C35" s="24" t="s">
        <v>36</v>
      </c>
      <c r="D35" s="24"/>
      <c r="E35" s="24"/>
      <c r="F35" s="51">
        <f>F36+F43+F46</f>
        <v>226.49</v>
      </c>
      <c r="G35" s="51">
        <f>G36+G43+G46</f>
        <v>292.75</v>
      </c>
      <c r="H35" s="96">
        <f>H36+H43+H46</f>
        <v>292.75</v>
      </c>
    </row>
    <row r="36" spans="1:8" ht="36">
      <c r="A36" s="21" t="s">
        <v>62</v>
      </c>
      <c r="B36" s="94" t="s">
        <v>163</v>
      </c>
      <c r="C36" s="24" t="s">
        <v>36</v>
      </c>
      <c r="D36" s="24" t="s">
        <v>63</v>
      </c>
      <c r="E36" s="24"/>
      <c r="F36" s="51">
        <f>F37+F40</f>
        <v>100.9</v>
      </c>
      <c r="G36" s="51">
        <f>G37+G40</f>
        <v>100.9</v>
      </c>
      <c r="H36" s="96">
        <f>H37+H40</f>
        <v>100.9</v>
      </c>
    </row>
    <row r="37" spans="1:8" ht="72">
      <c r="A37" s="8" t="s">
        <v>195</v>
      </c>
      <c r="B37" s="94" t="s">
        <v>163</v>
      </c>
      <c r="C37" s="10" t="s">
        <v>36</v>
      </c>
      <c r="D37" s="10" t="s">
        <v>72</v>
      </c>
      <c r="E37" s="10"/>
      <c r="F37" s="52">
        <f>F39</f>
        <v>67.9</v>
      </c>
      <c r="G37" s="52">
        <f>G39</f>
        <v>67.9</v>
      </c>
      <c r="H37" s="97">
        <f>H39</f>
        <v>67.9</v>
      </c>
    </row>
    <row r="38" spans="1:8" ht="54">
      <c r="A38" s="25" t="s">
        <v>196</v>
      </c>
      <c r="B38" s="94" t="s">
        <v>163</v>
      </c>
      <c r="C38" s="26" t="s">
        <v>36</v>
      </c>
      <c r="D38" s="26" t="s">
        <v>89</v>
      </c>
      <c r="E38" s="26"/>
      <c r="F38" s="53">
        <f>F39</f>
        <v>67.9</v>
      </c>
      <c r="G38" s="53">
        <f>G39</f>
        <v>67.9</v>
      </c>
      <c r="H38" s="98">
        <f>H39</f>
        <v>67.9</v>
      </c>
    </row>
    <row r="39" spans="1:8" ht="36">
      <c r="A39" s="25" t="s">
        <v>74</v>
      </c>
      <c r="B39" s="94" t="s">
        <v>163</v>
      </c>
      <c r="C39" s="26" t="s">
        <v>36</v>
      </c>
      <c r="D39" s="26" t="s">
        <v>89</v>
      </c>
      <c r="E39" s="26" t="s">
        <v>75</v>
      </c>
      <c r="F39" s="53">
        <v>67.9</v>
      </c>
      <c r="G39" s="53">
        <v>67.9</v>
      </c>
      <c r="H39" s="98">
        <v>67.9</v>
      </c>
    </row>
    <row r="40" spans="1:8" ht="45.75" customHeight="1">
      <c r="A40" s="8" t="s">
        <v>90</v>
      </c>
      <c r="B40" s="94" t="s">
        <v>163</v>
      </c>
      <c r="C40" s="10" t="s">
        <v>36</v>
      </c>
      <c r="D40" s="10" t="s">
        <v>91</v>
      </c>
      <c r="E40" s="10"/>
      <c r="F40" s="52">
        <v>33</v>
      </c>
      <c r="G40" s="52">
        <v>33</v>
      </c>
      <c r="H40" s="97">
        <v>33</v>
      </c>
    </row>
    <row r="41" spans="1:8" ht="54">
      <c r="A41" s="25" t="s">
        <v>92</v>
      </c>
      <c r="B41" s="94" t="s">
        <v>163</v>
      </c>
      <c r="C41" s="26" t="s">
        <v>36</v>
      </c>
      <c r="D41" s="26" t="s">
        <v>93</v>
      </c>
      <c r="E41" s="26"/>
      <c r="F41" s="53">
        <f>F40</f>
        <v>33</v>
      </c>
      <c r="G41" s="53">
        <f>G40</f>
        <v>33</v>
      </c>
      <c r="H41" s="98">
        <f>H40</f>
        <v>33</v>
      </c>
    </row>
    <row r="42" spans="1:8" ht="36">
      <c r="A42" s="25" t="s">
        <v>74</v>
      </c>
      <c r="B42" s="94" t="s">
        <v>163</v>
      </c>
      <c r="C42" s="26" t="s">
        <v>36</v>
      </c>
      <c r="D42" s="26" t="s">
        <v>93</v>
      </c>
      <c r="E42" s="26" t="s">
        <v>75</v>
      </c>
      <c r="F42" s="53">
        <f>F40</f>
        <v>33</v>
      </c>
      <c r="G42" s="53">
        <f>G40</f>
        <v>33</v>
      </c>
      <c r="H42" s="98">
        <f>H40</f>
        <v>33</v>
      </c>
    </row>
    <row r="43" spans="1:8" ht="21" customHeight="1">
      <c r="A43" s="25" t="s">
        <v>95</v>
      </c>
      <c r="B43" s="94" t="s">
        <v>163</v>
      </c>
      <c r="C43" s="26" t="s">
        <v>36</v>
      </c>
      <c r="D43" s="26" t="s">
        <v>96</v>
      </c>
      <c r="E43" s="26"/>
      <c r="F43" s="53">
        <f>F45</f>
        <v>63.69</v>
      </c>
      <c r="G43" s="53">
        <f>G45</f>
        <v>0</v>
      </c>
      <c r="H43" s="98">
        <f>H45</f>
        <v>0</v>
      </c>
    </row>
    <row r="44" spans="1:8" ht="25.5" customHeight="1">
      <c r="A44" s="25" t="s">
        <v>97</v>
      </c>
      <c r="B44" s="94" t="s">
        <v>163</v>
      </c>
      <c r="C44" s="26" t="s">
        <v>36</v>
      </c>
      <c r="D44" s="26" t="s">
        <v>98</v>
      </c>
      <c r="E44" s="26"/>
      <c r="F44" s="53">
        <f>F45</f>
        <v>63.69</v>
      </c>
      <c r="G44" s="53">
        <f>G45</f>
        <v>0</v>
      </c>
      <c r="H44" s="98">
        <f>H45</f>
        <v>0</v>
      </c>
    </row>
    <row r="45" spans="1:8" ht="40.5" customHeight="1">
      <c r="A45" s="25" t="s">
        <v>76</v>
      </c>
      <c r="B45" s="94" t="s">
        <v>163</v>
      </c>
      <c r="C45" s="26" t="s">
        <v>36</v>
      </c>
      <c r="D45" s="26" t="s">
        <v>98</v>
      </c>
      <c r="E45" s="26" t="s">
        <v>77</v>
      </c>
      <c r="F45" s="53">
        <v>63.69</v>
      </c>
      <c r="G45" s="53"/>
      <c r="H45" s="98"/>
    </row>
    <row r="46" spans="1:8" ht="18">
      <c r="A46" s="25" t="s">
        <v>190</v>
      </c>
      <c r="B46" s="94" t="s">
        <v>163</v>
      </c>
      <c r="C46" s="26" t="s">
        <v>36</v>
      </c>
      <c r="D46" s="26" t="s">
        <v>99</v>
      </c>
      <c r="E46" s="26"/>
      <c r="F46" s="53">
        <f>F47+F49</f>
        <v>61.9</v>
      </c>
      <c r="G46" s="53">
        <f>G47+G49</f>
        <v>191.85</v>
      </c>
      <c r="H46" s="98">
        <f>H47+H49</f>
        <v>191.85</v>
      </c>
    </row>
    <row r="47" spans="1:8" ht="36">
      <c r="A47" s="25" t="s">
        <v>100</v>
      </c>
      <c r="B47" s="94" t="s">
        <v>163</v>
      </c>
      <c r="C47" s="26" t="s">
        <v>36</v>
      </c>
      <c r="D47" s="26" t="s">
        <v>101</v>
      </c>
      <c r="E47" s="26"/>
      <c r="F47" s="53">
        <f>F48</f>
        <v>60</v>
      </c>
      <c r="G47" s="53">
        <f>G48</f>
        <v>136.85</v>
      </c>
      <c r="H47" s="98">
        <f>H48</f>
        <v>136.85</v>
      </c>
    </row>
    <row r="48" spans="1:8" ht="36">
      <c r="A48" s="25" t="s">
        <v>102</v>
      </c>
      <c r="B48" s="94" t="s">
        <v>163</v>
      </c>
      <c r="C48" s="26" t="s">
        <v>36</v>
      </c>
      <c r="D48" s="26" t="s">
        <v>101</v>
      </c>
      <c r="E48" s="26" t="s">
        <v>75</v>
      </c>
      <c r="F48" s="53">
        <v>60</v>
      </c>
      <c r="G48" s="53">
        <v>136.85</v>
      </c>
      <c r="H48" s="98">
        <v>136.85</v>
      </c>
    </row>
    <row r="49" spans="1:8" ht="18">
      <c r="A49" s="25" t="s">
        <v>76</v>
      </c>
      <c r="B49" s="94" t="s">
        <v>163</v>
      </c>
      <c r="C49" s="26" t="s">
        <v>36</v>
      </c>
      <c r="D49" s="26" t="s">
        <v>101</v>
      </c>
      <c r="E49" s="26" t="s">
        <v>77</v>
      </c>
      <c r="F49" s="53">
        <v>1.9</v>
      </c>
      <c r="G49" s="53">
        <v>55</v>
      </c>
      <c r="H49" s="98">
        <v>55</v>
      </c>
    </row>
    <row r="50" spans="1:8" ht="17.25">
      <c r="A50" s="6" t="s">
        <v>10</v>
      </c>
      <c r="B50" s="94" t="s">
        <v>163</v>
      </c>
      <c r="C50" s="7" t="s">
        <v>11</v>
      </c>
      <c r="D50" s="7"/>
      <c r="E50" s="7"/>
      <c r="F50" s="50">
        <f>F55+F56</f>
        <v>206</v>
      </c>
      <c r="G50" s="50">
        <f>G55+G56</f>
        <v>206</v>
      </c>
      <c r="H50" s="95">
        <f>H55+H56</f>
        <v>206</v>
      </c>
    </row>
    <row r="51" spans="1:8" ht="18">
      <c r="A51" s="8" t="s">
        <v>12</v>
      </c>
      <c r="B51" s="94" t="s">
        <v>163</v>
      </c>
      <c r="C51" s="10" t="s">
        <v>13</v>
      </c>
      <c r="D51" s="10"/>
      <c r="E51" s="10"/>
      <c r="F51" s="52">
        <f>F55+F56</f>
        <v>206</v>
      </c>
      <c r="G51" s="52">
        <f>G55+G56</f>
        <v>206</v>
      </c>
      <c r="H51" s="97">
        <f>H55+H56</f>
        <v>206</v>
      </c>
    </row>
    <row r="52" spans="1:8" ht="18">
      <c r="A52" s="8" t="s">
        <v>12</v>
      </c>
      <c r="B52" s="94" t="s">
        <v>163</v>
      </c>
      <c r="C52" s="24" t="s">
        <v>13</v>
      </c>
      <c r="D52" s="24" t="s">
        <v>63</v>
      </c>
      <c r="E52" s="24"/>
      <c r="F52" s="51">
        <f>F55+F56</f>
        <v>206</v>
      </c>
      <c r="G52" s="51">
        <f>G55+G56</f>
        <v>206</v>
      </c>
      <c r="H52" s="96">
        <f>H55+H56</f>
        <v>206</v>
      </c>
    </row>
    <row r="53" spans="1:8" ht="18">
      <c r="A53" s="8" t="s">
        <v>103</v>
      </c>
      <c r="B53" s="94" t="s">
        <v>163</v>
      </c>
      <c r="C53" s="10" t="s">
        <v>13</v>
      </c>
      <c r="D53" s="10" t="s">
        <v>104</v>
      </c>
      <c r="E53" s="10"/>
      <c r="F53" s="52">
        <f>F55+F56</f>
        <v>206</v>
      </c>
      <c r="G53" s="52">
        <f>G55+G56</f>
        <v>206</v>
      </c>
      <c r="H53" s="97">
        <f>H55+H56</f>
        <v>206</v>
      </c>
    </row>
    <row r="54" spans="1:8" ht="48.75" customHeight="1">
      <c r="A54" s="25" t="s">
        <v>105</v>
      </c>
      <c r="B54" s="94" t="s">
        <v>163</v>
      </c>
      <c r="C54" s="26" t="s">
        <v>13</v>
      </c>
      <c r="D54" s="26" t="s">
        <v>106</v>
      </c>
      <c r="E54" s="26"/>
      <c r="F54" s="53">
        <f>F55+F56</f>
        <v>206</v>
      </c>
      <c r="G54" s="53">
        <f>G55+G56</f>
        <v>206</v>
      </c>
      <c r="H54" s="98">
        <f>H55+H56</f>
        <v>206</v>
      </c>
    </row>
    <row r="55" spans="1:8" ht="72">
      <c r="A55" s="25" t="s">
        <v>68</v>
      </c>
      <c r="B55" s="94" t="s">
        <v>163</v>
      </c>
      <c r="C55" s="26" t="s">
        <v>13</v>
      </c>
      <c r="D55" s="26" t="s">
        <v>106</v>
      </c>
      <c r="E55" s="26" t="s">
        <v>69</v>
      </c>
      <c r="F55" s="53">
        <v>190.2</v>
      </c>
      <c r="G55" s="53">
        <v>190.2</v>
      </c>
      <c r="H55" s="98">
        <v>190.2</v>
      </c>
    </row>
    <row r="56" spans="1:8" ht="36">
      <c r="A56" s="25" t="s">
        <v>102</v>
      </c>
      <c r="B56" s="94" t="s">
        <v>163</v>
      </c>
      <c r="C56" s="26" t="s">
        <v>13</v>
      </c>
      <c r="D56" s="26" t="s">
        <v>106</v>
      </c>
      <c r="E56" s="26" t="s">
        <v>75</v>
      </c>
      <c r="F56" s="53">
        <v>15.8</v>
      </c>
      <c r="G56" s="53">
        <v>15.8</v>
      </c>
      <c r="H56" s="98">
        <v>15.8</v>
      </c>
    </row>
    <row r="57" spans="1:8" ht="34.5">
      <c r="A57" s="6" t="s">
        <v>14</v>
      </c>
      <c r="B57" s="94" t="s">
        <v>163</v>
      </c>
      <c r="C57" s="7" t="s">
        <v>15</v>
      </c>
      <c r="D57" s="7"/>
      <c r="E57" s="7"/>
      <c r="F57" s="50">
        <f>F58</f>
        <v>1440</v>
      </c>
      <c r="G57" s="50">
        <f>G58</f>
        <v>30</v>
      </c>
      <c r="H57" s="95">
        <f>H58</f>
        <v>30</v>
      </c>
    </row>
    <row r="58" spans="1:8" ht="72">
      <c r="A58" s="8" t="s">
        <v>107</v>
      </c>
      <c r="B58" s="94" t="s">
        <v>163</v>
      </c>
      <c r="C58" s="10" t="s">
        <v>16</v>
      </c>
      <c r="D58" s="10"/>
      <c r="E58" s="10"/>
      <c r="F58" s="52">
        <f>F62</f>
        <v>1440</v>
      </c>
      <c r="G58" s="52">
        <f>G62</f>
        <v>30</v>
      </c>
      <c r="H58" s="97">
        <f>H62</f>
        <v>30</v>
      </c>
    </row>
    <row r="59" spans="1:8" ht="36">
      <c r="A59" s="8" t="s">
        <v>108</v>
      </c>
      <c r="B59" s="94" t="s">
        <v>163</v>
      </c>
      <c r="C59" s="10" t="s">
        <v>16</v>
      </c>
      <c r="D59" s="10" t="s">
        <v>157</v>
      </c>
      <c r="E59" s="10"/>
      <c r="F59" s="52">
        <f>F62</f>
        <v>1440</v>
      </c>
      <c r="G59" s="52">
        <f>G62</f>
        <v>30</v>
      </c>
      <c r="H59" s="97">
        <f>H62</f>
        <v>30</v>
      </c>
    </row>
    <row r="60" spans="1:8" ht="21.75" customHeight="1">
      <c r="A60" s="161" t="s">
        <v>166</v>
      </c>
      <c r="B60" s="94" t="s">
        <v>163</v>
      </c>
      <c r="C60" s="26" t="s">
        <v>16</v>
      </c>
      <c r="D60" s="26" t="s">
        <v>157</v>
      </c>
      <c r="E60" s="26"/>
      <c r="F60" s="53">
        <f>F62</f>
        <v>1440</v>
      </c>
      <c r="G60" s="53">
        <f>G62</f>
        <v>30</v>
      </c>
      <c r="H60" s="98">
        <f>H62</f>
        <v>30</v>
      </c>
    </row>
    <row r="61" spans="1:8" ht="30" customHeight="1">
      <c r="A61" s="33" t="s">
        <v>166</v>
      </c>
      <c r="B61" s="94" t="s">
        <v>163</v>
      </c>
      <c r="C61" s="26" t="s">
        <v>16</v>
      </c>
      <c r="D61" s="26" t="s">
        <v>164</v>
      </c>
      <c r="E61" s="26"/>
      <c r="F61" s="53">
        <f>F62</f>
        <v>1440</v>
      </c>
      <c r="G61" s="53">
        <f>G62</f>
        <v>30</v>
      </c>
      <c r="H61" s="98">
        <f>H62</f>
        <v>30</v>
      </c>
    </row>
    <row r="62" spans="1:8" ht="49.5" customHeight="1">
      <c r="A62" s="33" t="s">
        <v>325</v>
      </c>
      <c r="B62" s="94" t="s">
        <v>163</v>
      </c>
      <c r="C62" s="26" t="s">
        <v>16</v>
      </c>
      <c r="D62" s="26" t="s">
        <v>164</v>
      </c>
      <c r="E62" s="26" t="s">
        <v>149</v>
      </c>
      <c r="F62" s="53">
        <v>1440</v>
      </c>
      <c r="G62" s="53">
        <v>30</v>
      </c>
      <c r="H62" s="98">
        <v>30</v>
      </c>
    </row>
    <row r="63" spans="1:8" ht="18.75" customHeight="1" hidden="1">
      <c r="A63" s="25" t="s">
        <v>111</v>
      </c>
      <c r="B63" s="94" t="s">
        <v>163</v>
      </c>
      <c r="C63" s="26" t="s">
        <v>16</v>
      </c>
      <c r="D63" s="26" t="s">
        <v>86</v>
      </c>
      <c r="E63" s="26"/>
      <c r="F63" s="53">
        <f>F65</f>
        <v>0</v>
      </c>
      <c r="G63" s="53">
        <f>G65</f>
        <v>0</v>
      </c>
      <c r="H63" s="98">
        <f>H65</f>
        <v>0</v>
      </c>
    </row>
    <row r="64" spans="1:8" ht="10.5" customHeight="1" hidden="1">
      <c r="A64" s="28" t="s">
        <v>109</v>
      </c>
      <c r="B64" s="94" t="s">
        <v>163</v>
      </c>
      <c r="C64" s="29" t="s">
        <v>16</v>
      </c>
      <c r="D64" s="29" t="s">
        <v>88</v>
      </c>
      <c r="E64" s="29"/>
      <c r="F64" s="54"/>
      <c r="G64" s="54"/>
      <c r="H64" s="99"/>
    </row>
    <row r="65" spans="1:8" ht="11.25" customHeight="1" hidden="1">
      <c r="A65" s="28" t="s">
        <v>110</v>
      </c>
      <c r="B65" s="94" t="s">
        <v>163</v>
      </c>
      <c r="C65" s="29" t="s">
        <v>16</v>
      </c>
      <c r="D65" s="29" t="s">
        <v>88</v>
      </c>
      <c r="E65" s="29" t="s">
        <v>75</v>
      </c>
      <c r="F65" s="54"/>
      <c r="G65" s="54"/>
      <c r="H65" s="99"/>
    </row>
    <row r="66" spans="1:8" ht="12" customHeight="1" hidden="1">
      <c r="A66" s="28" t="s">
        <v>83</v>
      </c>
      <c r="B66" s="94" t="s">
        <v>163</v>
      </c>
      <c r="C66" s="29" t="s">
        <v>16</v>
      </c>
      <c r="D66" s="29" t="s">
        <v>84</v>
      </c>
      <c r="E66" s="29"/>
      <c r="F66" s="54"/>
      <c r="G66" s="54"/>
      <c r="H66" s="99"/>
    </row>
    <row r="67" spans="1:8" ht="13.5" customHeight="1" hidden="1">
      <c r="A67" s="28" t="s">
        <v>85</v>
      </c>
      <c r="B67" s="94" t="s">
        <v>163</v>
      </c>
      <c r="C67" s="29" t="s">
        <v>16</v>
      </c>
      <c r="D67" s="29" t="s">
        <v>86</v>
      </c>
      <c r="E67" s="29"/>
      <c r="F67" s="54"/>
      <c r="G67" s="54"/>
      <c r="H67" s="99"/>
    </row>
    <row r="68" spans="1:8" ht="20.25" customHeight="1" hidden="1">
      <c r="A68" s="28" t="s">
        <v>168</v>
      </c>
      <c r="B68" s="94" t="s">
        <v>163</v>
      </c>
      <c r="C68" s="29" t="s">
        <v>16</v>
      </c>
      <c r="D68" s="29" t="s">
        <v>94</v>
      </c>
      <c r="E68" s="29"/>
      <c r="F68" s="54"/>
      <c r="G68" s="54"/>
      <c r="H68" s="99"/>
    </row>
    <row r="69" spans="1:8" ht="14.25" customHeight="1" hidden="1">
      <c r="A69" s="28" t="s">
        <v>110</v>
      </c>
      <c r="B69" s="94" t="s">
        <v>163</v>
      </c>
      <c r="C69" s="29" t="s">
        <v>16</v>
      </c>
      <c r="D69" s="29" t="s">
        <v>94</v>
      </c>
      <c r="E69" s="29" t="s">
        <v>75</v>
      </c>
      <c r="F69" s="54"/>
      <c r="G69" s="54"/>
      <c r="H69" s="99"/>
    </row>
    <row r="70" spans="1:8" ht="10.5" customHeight="1" hidden="1">
      <c r="A70" s="28" t="s">
        <v>169</v>
      </c>
      <c r="B70" s="94" t="s">
        <v>163</v>
      </c>
      <c r="C70" s="29" t="s">
        <v>16</v>
      </c>
      <c r="D70" s="29" t="s">
        <v>94</v>
      </c>
      <c r="E70" s="29" t="s">
        <v>149</v>
      </c>
      <c r="F70" s="54"/>
      <c r="G70" s="54"/>
      <c r="H70" s="99"/>
    </row>
    <row r="71" spans="1:8" ht="12.75" customHeight="1" hidden="1">
      <c r="A71" s="28" t="s">
        <v>172</v>
      </c>
      <c r="B71" s="94" t="s">
        <v>163</v>
      </c>
      <c r="C71" s="29" t="s">
        <v>16</v>
      </c>
      <c r="D71" s="29" t="s">
        <v>170</v>
      </c>
      <c r="E71" s="29"/>
      <c r="F71" s="54"/>
      <c r="G71" s="54"/>
      <c r="H71" s="99"/>
    </row>
    <row r="72" spans="1:8" ht="21" customHeight="1" hidden="1">
      <c r="A72" s="28" t="s">
        <v>173</v>
      </c>
      <c r="B72" s="94" t="s">
        <v>163</v>
      </c>
      <c r="C72" s="29" t="s">
        <v>16</v>
      </c>
      <c r="D72" s="29" t="s">
        <v>171</v>
      </c>
      <c r="E72" s="29"/>
      <c r="F72" s="54"/>
      <c r="G72" s="54"/>
      <c r="H72" s="99"/>
    </row>
    <row r="73" spans="1:8" ht="15" customHeight="1" hidden="1">
      <c r="A73" s="28" t="s">
        <v>174</v>
      </c>
      <c r="B73" s="94" t="s">
        <v>163</v>
      </c>
      <c r="C73" s="29" t="s">
        <v>16</v>
      </c>
      <c r="D73" s="29" t="s">
        <v>171</v>
      </c>
      <c r="E73" s="29" t="s">
        <v>75</v>
      </c>
      <c r="F73" s="54"/>
      <c r="G73" s="54"/>
      <c r="H73" s="99"/>
    </row>
    <row r="74" spans="1:8" ht="12.75" customHeight="1" hidden="1">
      <c r="A74" s="28" t="s">
        <v>174</v>
      </c>
      <c r="B74" s="94" t="s">
        <v>163</v>
      </c>
      <c r="C74" s="29" t="s">
        <v>16</v>
      </c>
      <c r="D74" s="29" t="s">
        <v>175</v>
      </c>
      <c r="E74" s="29" t="s">
        <v>75</v>
      </c>
      <c r="F74" s="54"/>
      <c r="G74" s="54"/>
      <c r="H74" s="99"/>
    </row>
    <row r="75" spans="1:8" ht="18">
      <c r="A75" s="21" t="s">
        <v>18</v>
      </c>
      <c r="B75" s="94" t="s">
        <v>163</v>
      </c>
      <c r="C75" s="24" t="s">
        <v>17</v>
      </c>
      <c r="D75" s="24"/>
      <c r="E75" s="24"/>
      <c r="F75" s="51">
        <f>F80+F85</f>
        <v>1601.74</v>
      </c>
      <c r="G75" s="51">
        <f>G80+G85</f>
        <v>1121.3500000000001</v>
      </c>
      <c r="H75" s="96">
        <f>H80+H85</f>
        <v>1121.3500000000001</v>
      </c>
    </row>
    <row r="76" spans="1:8" ht="18">
      <c r="A76" s="21" t="s">
        <v>44</v>
      </c>
      <c r="B76" s="94" t="s">
        <v>163</v>
      </c>
      <c r="C76" s="24" t="s">
        <v>43</v>
      </c>
      <c r="D76" s="24"/>
      <c r="E76" s="24"/>
      <c r="F76" s="51">
        <f>F80</f>
        <v>1601.74</v>
      </c>
      <c r="G76" s="51">
        <f>G80</f>
        <v>1092.2</v>
      </c>
      <c r="H76" s="96">
        <f>H80</f>
        <v>1092.2</v>
      </c>
    </row>
    <row r="77" spans="1:8" ht="18">
      <c r="A77" s="8" t="s">
        <v>112</v>
      </c>
      <c r="B77" s="94" t="s">
        <v>163</v>
      </c>
      <c r="C77" s="10" t="s">
        <v>43</v>
      </c>
      <c r="D77" s="10" t="s">
        <v>113</v>
      </c>
      <c r="E77" s="10"/>
      <c r="F77" s="52">
        <f>F78</f>
        <v>1601.74</v>
      </c>
      <c r="G77" s="52">
        <f>G78</f>
        <v>1092.2</v>
      </c>
      <c r="H77" s="97">
        <f>H78</f>
        <v>1092.2</v>
      </c>
    </row>
    <row r="78" spans="1:8" ht="18">
      <c r="A78" s="8" t="s">
        <v>114</v>
      </c>
      <c r="B78" s="94" t="s">
        <v>163</v>
      </c>
      <c r="C78" s="10" t="s">
        <v>43</v>
      </c>
      <c r="D78" s="10" t="s">
        <v>115</v>
      </c>
      <c r="E78" s="10"/>
      <c r="F78" s="52">
        <f>F80</f>
        <v>1601.74</v>
      </c>
      <c r="G78" s="52">
        <f>G80</f>
        <v>1092.2</v>
      </c>
      <c r="H78" s="97">
        <f>H80</f>
        <v>1092.2</v>
      </c>
    </row>
    <row r="79" spans="1:8" ht="18">
      <c r="A79" s="25" t="s">
        <v>116</v>
      </c>
      <c r="B79" s="94" t="s">
        <v>163</v>
      </c>
      <c r="C79" s="26" t="s">
        <v>43</v>
      </c>
      <c r="D79" s="26" t="s">
        <v>117</v>
      </c>
      <c r="E79" s="26"/>
      <c r="F79" s="53">
        <f>F80</f>
        <v>1601.74</v>
      </c>
      <c r="G79" s="53">
        <f>G80</f>
        <v>1092.2</v>
      </c>
      <c r="H79" s="98">
        <f>H80</f>
        <v>1092.2</v>
      </c>
    </row>
    <row r="80" spans="1:8" ht="23.25" customHeight="1">
      <c r="A80" s="25" t="s">
        <v>110</v>
      </c>
      <c r="B80" s="94" t="s">
        <v>163</v>
      </c>
      <c r="C80" s="26" t="s">
        <v>43</v>
      </c>
      <c r="D80" s="26" t="s">
        <v>117</v>
      </c>
      <c r="E80" s="26" t="s">
        <v>75</v>
      </c>
      <c r="F80" s="53">
        <v>1601.74</v>
      </c>
      <c r="G80" s="53">
        <v>1092.2</v>
      </c>
      <c r="H80" s="98">
        <v>1092.2</v>
      </c>
    </row>
    <row r="81" spans="1:8" ht="18">
      <c r="A81" s="21" t="s">
        <v>19</v>
      </c>
      <c r="B81" s="94" t="s">
        <v>163</v>
      </c>
      <c r="C81" s="24" t="s">
        <v>20</v>
      </c>
      <c r="D81" s="24"/>
      <c r="E81" s="24"/>
      <c r="F81" s="51">
        <f>F85</f>
        <v>0</v>
      </c>
      <c r="G81" s="51">
        <f>G85</f>
        <v>29.15</v>
      </c>
      <c r="H81" s="96">
        <f>H85</f>
        <v>29.15</v>
      </c>
    </row>
    <row r="82" spans="1:8" ht="18">
      <c r="A82" s="8" t="s">
        <v>112</v>
      </c>
      <c r="B82" s="94" t="s">
        <v>163</v>
      </c>
      <c r="C82" s="10" t="s">
        <v>20</v>
      </c>
      <c r="D82" s="10" t="s">
        <v>113</v>
      </c>
      <c r="E82" s="10"/>
      <c r="F82" s="52">
        <f>F83</f>
        <v>0</v>
      </c>
      <c r="G82" s="52">
        <f>G83</f>
        <v>29.15</v>
      </c>
      <c r="H82" s="97">
        <f>H83</f>
        <v>29.15</v>
      </c>
    </row>
    <row r="83" spans="1:8" ht="36">
      <c r="A83" s="8" t="s">
        <v>118</v>
      </c>
      <c r="B83" s="94" t="s">
        <v>163</v>
      </c>
      <c r="C83" s="10" t="s">
        <v>20</v>
      </c>
      <c r="D83" s="10" t="s">
        <v>119</v>
      </c>
      <c r="E83" s="10"/>
      <c r="F83" s="52">
        <f>F85</f>
        <v>0</v>
      </c>
      <c r="G83" s="52">
        <f>G85</f>
        <v>29.15</v>
      </c>
      <c r="H83" s="97">
        <f>H85</f>
        <v>29.15</v>
      </c>
    </row>
    <row r="84" spans="1:8" ht="36">
      <c r="A84" s="25" t="s">
        <v>120</v>
      </c>
      <c r="B84" s="94" t="s">
        <v>163</v>
      </c>
      <c r="C84" s="26" t="s">
        <v>20</v>
      </c>
      <c r="D84" s="26" t="s">
        <v>121</v>
      </c>
      <c r="E84" s="26"/>
      <c r="F84" s="53">
        <f>F85</f>
        <v>0</v>
      </c>
      <c r="G84" s="53">
        <f>G85</f>
        <v>29.15</v>
      </c>
      <c r="H84" s="98">
        <f>H85</f>
        <v>29.15</v>
      </c>
    </row>
    <row r="85" spans="1:8" ht="36">
      <c r="A85" s="25" t="s">
        <v>74</v>
      </c>
      <c r="B85" s="94" t="s">
        <v>163</v>
      </c>
      <c r="C85" s="26" t="s">
        <v>20</v>
      </c>
      <c r="D85" s="26" t="s">
        <v>121</v>
      </c>
      <c r="E85" s="26" t="s">
        <v>75</v>
      </c>
      <c r="F85" s="53">
        <v>0</v>
      </c>
      <c r="G85" s="53">
        <v>29.15</v>
      </c>
      <c r="H85" s="98">
        <v>29.15</v>
      </c>
    </row>
    <row r="86" spans="1:8" ht="18">
      <c r="A86" s="6" t="s">
        <v>21</v>
      </c>
      <c r="B86" s="94" t="s">
        <v>163</v>
      </c>
      <c r="C86" s="7" t="s">
        <v>22</v>
      </c>
      <c r="D86" s="26"/>
      <c r="E86" s="26"/>
      <c r="F86" s="50">
        <f>F87+F105</f>
        <v>6318.969999999999</v>
      </c>
      <c r="G86" s="50">
        <f>G87+G105</f>
        <v>1425.12</v>
      </c>
      <c r="H86" s="95">
        <f>H87+H105</f>
        <v>812.74</v>
      </c>
    </row>
    <row r="87" spans="1:8" ht="18">
      <c r="A87" s="21" t="s">
        <v>23</v>
      </c>
      <c r="B87" s="94" t="s">
        <v>163</v>
      </c>
      <c r="C87" s="24" t="s">
        <v>24</v>
      </c>
      <c r="D87" s="24"/>
      <c r="E87" s="24"/>
      <c r="F87" s="51">
        <f>F92+F95+F97+F99+F88</f>
        <v>5155.73</v>
      </c>
      <c r="G87" s="51">
        <f>G92+G95+G97+G99</f>
        <v>1068.04</v>
      </c>
      <c r="H87" s="96">
        <f>H92+H95+H97+H99</f>
        <v>553.3</v>
      </c>
    </row>
    <row r="88" spans="1:8" s="127" customFormat="1" ht="25.5" customHeight="1">
      <c r="A88" s="8" t="s">
        <v>168</v>
      </c>
      <c r="B88" s="9" t="s">
        <v>163</v>
      </c>
      <c r="C88" s="10" t="s">
        <v>24</v>
      </c>
      <c r="D88" s="10" t="s">
        <v>84</v>
      </c>
      <c r="E88" s="10"/>
      <c r="F88" s="52">
        <f>F89</f>
        <v>3735.41</v>
      </c>
      <c r="G88" s="53">
        <v>0</v>
      </c>
      <c r="H88" s="98">
        <v>0</v>
      </c>
    </row>
    <row r="89" spans="1:8" ht="22.5" customHeight="1">
      <c r="A89" s="8" t="s">
        <v>168</v>
      </c>
      <c r="B89" s="126" t="s">
        <v>163</v>
      </c>
      <c r="C89" s="10" t="s">
        <v>24</v>
      </c>
      <c r="D89" s="124" t="s">
        <v>94</v>
      </c>
      <c r="E89" s="10"/>
      <c r="F89" s="52">
        <f>F90</f>
        <v>3735.41</v>
      </c>
      <c r="G89" s="53">
        <v>0</v>
      </c>
      <c r="H89" s="98">
        <v>0</v>
      </c>
    </row>
    <row r="90" spans="1:8" ht="36" customHeight="1">
      <c r="A90" s="25" t="s">
        <v>309</v>
      </c>
      <c r="B90" s="126" t="s">
        <v>163</v>
      </c>
      <c r="C90" s="10" t="s">
        <v>24</v>
      </c>
      <c r="D90" s="125" t="s">
        <v>94</v>
      </c>
      <c r="E90" s="10" t="s">
        <v>316</v>
      </c>
      <c r="F90" s="52">
        <v>3735.41</v>
      </c>
      <c r="G90" s="53">
        <v>0</v>
      </c>
      <c r="H90" s="98">
        <v>0</v>
      </c>
    </row>
    <row r="91" spans="1:8" ht="18" customHeight="1">
      <c r="A91" s="8" t="s">
        <v>122</v>
      </c>
      <c r="B91" s="126" t="s">
        <v>163</v>
      </c>
      <c r="C91" s="10" t="s">
        <v>24</v>
      </c>
      <c r="D91" s="10" t="s">
        <v>123</v>
      </c>
      <c r="E91" s="10"/>
      <c r="F91" s="52">
        <f>F95+F99</f>
        <v>988.0999999999999</v>
      </c>
      <c r="G91" s="52">
        <f>G95+G99</f>
        <v>808.04</v>
      </c>
      <c r="H91" s="97">
        <f>H95+H99</f>
        <v>463.3</v>
      </c>
    </row>
    <row r="92" spans="1:8" ht="18.75" customHeight="1">
      <c r="A92" s="25" t="s">
        <v>124</v>
      </c>
      <c r="B92" s="94" t="s">
        <v>163</v>
      </c>
      <c r="C92" s="26" t="s">
        <v>24</v>
      </c>
      <c r="D92" s="26" t="s">
        <v>125</v>
      </c>
      <c r="E92" s="26"/>
      <c r="F92" s="53">
        <f>F93+F94</f>
        <v>340.17</v>
      </c>
      <c r="G92" s="53">
        <f>G93+G94</f>
        <v>180</v>
      </c>
      <c r="H92" s="98">
        <f>H93+H94</f>
        <v>80</v>
      </c>
    </row>
    <row r="93" spans="1:8" ht="21" customHeight="1">
      <c r="A93" s="25" t="s">
        <v>74</v>
      </c>
      <c r="B93" s="94" t="s">
        <v>163</v>
      </c>
      <c r="C93" s="26" t="s">
        <v>24</v>
      </c>
      <c r="D93" s="26" t="s">
        <v>125</v>
      </c>
      <c r="E93" s="26" t="s">
        <v>75</v>
      </c>
      <c r="F93" s="53">
        <v>340.17</v>
      </c>
      <c r="G93" s="53">
        <v>180</v>
      </c>
      <c r="H93" s="98">
        <v>80</v>
      </c>
    </row>
    <row r="94" spans="1:8" ht="32.25" customHeight="1" hidden="1">
      <c r="A94" s="25" t="s">
        <v>76</v>
      </c>
      <c r="B94" s="94" t="s">
        <v>163</v>
      </c>
      <c r="C94" s="26" t="s">
        <v>24</v>
      </c>
      <c r="D94" s="26" t="s">
        <v>125</v>
      </c>
      <c r="E94" s="26" t="s">
        <v>77</v>
      </c>
      <c r="F94" s="53"/>
      <c r="G94" s="53"/>
      <c r="H94" s="98"/>
    </row>
    <row r="95" spans="1:8" ht="18">
      <c r="A95" s="25" t="s">
        <v>126</v>
      </c>
      <c r="B95" s="94" t="s">
        <v>163</v>
      </c>
      <c r="C95" s="26" t="s">
        <v>24</v>
      </c>
      <c r="D95" s="26" t="s">
        <v>127</v>
      </c>
      <c r="E95" s="26"/>
      <c r="F95" s="53">
        <f>F96</f>
        <v>480.76</v>
      </c>
      <c r="G95" s="53">
        <f>G96</f>
        <v>591.24</v>
      </c>
      <c r="H95" s="98">
        <f>H96</f>
        <v>346.5</v>
      </c>
    </row>
    <row r="96" spans="1:8" ht="36">
      <c r="A96" s="25" t="s">
        <v>74</v>
      </c>
      <c r="B96" s="94" t="s">
        <v>163</v>
      </c>
      <c r="C96" s="26" t="s">
        <v>24</v>
      </c>
      <c r="D96" s="26" t="s">
        <v>127</v>
      </c>
      <c r="E96" s="26" t="s">
        <v>75</v>
      </c>
      <c r="F96" s="53">
        <v>480.76</v>
      </c>
      <c r="G96" s="53">
        <v>591.24</v>
      </c>
      <c r="H96" s="98">
        <v>346.5</v>
      </c>
    </row>
    <row r="97" spans="1:8" ht="19.5" customHeight="1">
      <c r="A97" s="25" t="s">
        <v>128</v>
      </c>
      <c r="B97" s="94" t="s">
        <v>163</v>
      </c>
      <c r="C97" s="26" t="s">
        <v>24</v>
      </c>
      <c r="D97" s="26" t="s">
        <v>129</v>
      </c>
      <c r="E97" s="26"/>
      <c r="F97" s="53">
        <f>F98</f>
        <v>92.05</v>
      </c>
      <c r="G97" s="53">
        <f>G98</f>
        <v>80</v>
      </c>
      <c r="H97" s="98">
        <f>H98</f>
        <v>10</v>
      </c>
    </row>
    <row r="98" spans="1:8" ht="21" customHeight="1">
      <c r="A98" s="25" t="s">
        <v>74</v>
      </c>
      <c r="B98" s="94" t="s">
        <v>163</v>
      </c>
      <c r="C98" s="26" t="s">
        <v>24</v>
      </c>
      <c r="D98" s="26" t="s">
        <v>129</v>
      </c>
      <c r="E98" s="26" t="s">
        <v>75</v>
      </c>
      <c r="F98" s="53">
        <v>92.05</v>
      </c>
      <c r="G98" s="53">
        <v>80</v>
      </c>
      <c r="H98" s="98">
        <v>10</v>
      </c>
    </row>
    <row r="99" spans="1:8" ht="18">
      <c r="A99" s="25" t="s">
        <v>130</v>
      </c>
      <c r="B99" s="94" t="s">
        <v>163</v>
      </c>
      <c r="C99" s="26" t="s">
        <v>24</v>
      </c>
      <c r="D99" s="26" t="s">
        <v>131</v>
      </c>
      <c r="E99" s="26"/>
      <c r="F99" s="53">
        <f>F101+F100</f>
        <v>507.34</v>
      </c>
      <c r="G99" s="53">
        <f>G101+G100</f>
        <v>216.8</v>
      </c>
      <c r="H99" s="98">
        <f>H101+H100</f>
        <v>116.8</v>
      </c>
    </row>
    <row r="100" spans="1:8" ht="35.25" customHeight="1">
      <c r="A100" s="25" t="s">
        <v>74</v>
      </c>
      <c r="B100" s="94" t="s">
        <v>163</v>
      </c>
      <c r="C100" s="26" t="s">
        <v>24</v>
      </c>
      <c r="D100" s="26" t="s">
        <v>131</v>
      </c>
      <c r="E100" s="26" t="s">
        <v>75</v>
      </c>
      <c r="F100" s="53">
        <v>476.77</v>
      </c>
      <c r="G100" s="53">
        <v>180</v>
      </c>
      <c r="H100" s="98">
        <v>80</v>
      </c>
    </row>
    <row r="101" spans="1:8" ht="29.25" customHeight="1">
      <c r="A101" s="25" t="s">
        <v>76</v>
      </c>
      <c r="B101" s="94" t="s">
        <v>163</v>
      </c>
      <c r="C101" s="26" t="s">
        <v>24</v>
      </c>
      <c r="D101" s="26" t="s">
        <v>131</v>
      </c>
      <c r="E101" s="26" t="s">
        <v>77</v>
      </c>
      <c r="F101" s="53">
        <v>30.57</v>
      </c>
      <c r="G101" s="53">
        <v>36.8</v>
      </c>
      <c r="H101" s="98">
        <v>36.8</v>
      </c>
    </row>
    <row r="102" spans="1:8" ht="21.75" customHeight="1" hidden="1">
      <c r="A102" s="8" t="s">
        <v>180</v>
      </c>
      <c r="B102" s="94" t="s">
        <v>163</v>
      </c>
      <c r="C102" s="10" t="s">
        <v>24</v>
      </c>
      <c r="D102" s="10" t="s">
        <v>182</v>
      </c>
      <c r="E102" s="10"/>
      <c r="F102" s="55">
        <f>F103</f>
        <v>0</v>
      </c>
      <c r="G102" s="55">
        <f>G103</f>
        <v>0</v>
      </c>
      <c r="H102" s="100">
        <f>H103</f>
        <v>0</v>
      </c>
    </row>
    <row r="103" spans="1:8" ht="38.25" customHeight="1" hidden="1">
      <c r="A103" s="25" t="s">
        <v>181</v>
      </c>
      <c r="B103" s="94" t="s">
        <v>163</v>
      </c>
      <c r="C103" s="26" t="s">
        <v>24</v>
      </c>
      <c r="D103" s="57" t="s">
        <v>183</v>
      </c>
      <c r="E103" s="26"/>
      <c r="F103" s="56"/>
      <c r="G103" s="56"/>
      <c r="H103" s="101"/>
    </row>
    <row r="104" spans="1:8" ht="30" customHeight="1" hidden="1">
      <c r="A104" s="33" t="s">
        <v>74</v>
      </c>
      <c r="B104" s="94" t="s">
        <v>163</v>
      </c>
      <c r="C104" s="26" t="s">
        <v>24</v>
      </c>
      <c r="D104" s="57" t="s">
        <v>183</v>
      </c>
      <c r="E104" s="26" t="s">
        <v>75</v>
      </c>
      <c r="F104" s="56"/>
      <c r="G104" s="56"/>
      <c r="H104" s="101"/>
    </row>
    <row r="105" spans="1:8" ht="18">
      <c r="A105" s="21" t="s">
        <v>25</v>
      </c>
      <c r="B105" s="94" t="s">
        <v>163</v>
      </c>
      <c r="C105" s="24" t="s">
        <v>26</v>
      </c>
      <c r="D105" s="24"/>
      <c r="E105" s="24"/>
      <c r="F105" s="51">
        <f>F106+F114</f>
        <v>1163.24</v>
      </c>
      <c r="G105" s="51">
        <f>G106+G112</f>
        <v>357.08000000000004</v>
      </c>
      <c r="H105" s="51">
        <f>H106+H109</f>
        <v>259.44</v>
      </c>
    </row>
    <row r="106" spans="1:8" ht="18">
      <c r="A106" s="8" t="s">
        <v>132</v>
      </c>
      <c r="B106" s="94" t="s">
        <v>163</v>
      </c>
      <c r="C106" s="10" t="s">
        <v>26</v>
      </c>
      <c r="D106" s="10" t="s">
        <v>133</v>
      </c>
      <c r="E106" s="10"/>
      <c r="F106" s="52">
        <f>F108+F113+F109</f>
        <v>1163.24</v>
      </c>
      <c r="G106" s="52">
        <f>G108+G109</f>
        <v>357.08000000000004</v>
      </c>
      <c r="H106" s="97">
        <f>H108+H113</f>
        <v>150</v>
      </c>
    </row>
    <row r="107" spans="1:8" ht="18">
      <c r="A107" s="25" t="s">
        <v>134</v>
      </c>
      <c r="B107" s="94" t="s">
        <v>163</v>
      </c>
      <c r="C107" s="26" t="s">
        <v>26</v>
      </c>
      <c r="D107" s="26" t="s">
        <v>135</v>
      </c>
      <c r="E107" s="26"/>
      <c r="F107" s="53">
        <f>F108</f>
        <v>50.8</v>
      </c>
      <c r="G107" s="53">
        <f>G108</f>
        <v>150</v>
      </c>
      <c r="H107" s="98">
        <f>H108</f>
        <v>150</v>
      </c>
    </row>
    <row r="108" spans="1:8" ht="36">
      <c r="A108" s="25" t="s">
        <v>74</v>
      </c>
      <c r="B108" s="94" t="s">
        <v>163</v>
      </c>
      <c r="C108" s="26" t="s">
        <v>26</v>
      </c>
      <c r="D108" s="26" t="s">
        <v>135</v>
      </c>
      <c r="E108" s="26" t="s">
        <v>75</v>
      </c>
      <c r="F108" s="53">
        <v>50.8</v>
      </c>
      <c r="G108" s="53">
        <v>150</v>
      </c>
      <c r="H108" s="98">
        <v>150</v>
      </c>
    </row>
    <row r="109" spans="1:8" ht="18">
      <c r="A109" s="25" t="s">
        <v>136</v>
      </c>
      <c r="B109" s="94" t="s">
        <v>163</v>
      </c>
      <c r="C109" s="26" t="s">
        <v>26</v>
      </c>
      <c r="D109" s="26" t="s">
        <v>137</v>
      </c>
      <c r="E109" s="26"/>
      <c r="F109" s="53">
        <f>F110+F111</f>
        <v>751.71</v>
      </c>
      <c r="G109" s="53">
        <f>G110+G111</f>
        <v>207.08</v>
      </c>
      <c r="H109" s="98">
        <f>H110+H111</f>
        <v>109.44</v>
      </c>
    </row>
    <row r="110" spans="1:8" ht="36">
      <c r="A110" s="25" t="s">
        <v>74</v>
      </c>
      <c r="B110" s="94" t="s">
        <v>163</v>
      </c>
      <c r="C110" s="26" t="s">
        <v>26</v>
      </c>
      <c r="D110" s="26" t="s">
        <v>137</v>
      </c>
      <c r="E110" s="26" t="s">
        <v>75</v>
      </c>
      <c r="F110" s="53">
        <v>751.5</v>
      </c>
      <c r="G110" s="53">
        <v>205.08</v>
      </c>
      <c r="H110" s="98">
        <v>107.44</v>
      </c>
    </row>
    <row r="111" spans="1:8" ht="18">
      <c r="A111" s="25" t="s">
        <v>76</v>
      </c>
      <c r="B111" s="94" t="s">
        <v>163</v>
      </c>
      <c r="C111" s="26" t="s">
        <v>26</v>
      </c>
      <c r="D111" s="26" t="s">
        <v>137</v>
      </c>
      <c r="E111" s="26" t="s">
        <v>77</v>
      </c>
      <c r="F111" s="53">
        <v>0.21</v>
      </c>
      <c r="G111" s="53">
        <v>2</v>
      </c>
      <c r="H111" s="98">
        <v>2</v>
      </c>
    </row>
    <row r="112" spans="1:8" ht="18">
      <c r="A112" s="25" t="s">
        <v>166</v>
      </c>
      <c r="B112" s="94" t="s">
        <v>163</v>
      </c>
      <c r="C112" s="26" t="s">
        <v>26</v>
      </c>
      <c r="D112" s="26" t="s">
        <v>164</v>
      </c>
      <c r="E112" s="26"/>
      <c r="F112" s="53">
        <f>F113</f>
        <v>360.73</v>
      </c>
      <c r="G112" s="53">
        <f>G113</f>
        <v>0</v>
      </c>
      <c r="H112" s="98">
        <f>H113</f>
        <v>0</v>
      </c>
    </row>
    <row r="113" spans="1:8" ht="18">
      <c r="A113" s="25" t="s">
        <v>76</v>
      </c>
      <c r="B113" s="94" t="s">
        <v>163</v>
      </c>
      <c r="C113" s="26" t="s">
        <v>26</v>
      </c>
      <c r="D113" s="26" t="s">
        <v>164</v>
      </c>
      <c r="E113" s="26" t="s">
        <v>75</v>
      </c>
      <c r="F113" s="53">
        <v>360.73</v>
      </c>
      <c r="G113" s="53">
        <v>0</v>
      </c>
      <c r="H113" s="98">
        <v>0</v>
      </c>
    </row>
    <row r="114" spans="1:8" ht="30" customHeight="1" hidden="1">
      <c r="A114" s="8" t="s">
        <v>168</v>
      </c>
      <c r="B114" s="94" t="s">
        <v>163</v>
      </c>
      <c r="C114" s="26" t="s">
        <v>26</v>
      </c>
      <c r="D114" s="10" t="s">
        <v>84</v>
      </c>
      <c r="E114" s="10"/>
      <c r="F114" s="53">
        <f>F116</f>
        <v>0</v>
      </c>
      <c r="G114" s="53">
        <f>G116</f>
        <v>0</v>
      </c>
      <c r="H114" s="98">
        <f>H116</f>
        <v>0</v>
      </c>
    </row>
    <row r="115" spans="1:8" ht="24" customHeight="1" hidden="1">
      <c r="A115" s="8" t="s">
        <v>168</v>
      </c>
      <c r="B115" s="94" t="s">
        <v>163</v>
      </c>
      <c r="C115" s="26" t="s">
        <v>26</v>
      </c>
      <c r="D115" s="124" t="s">
        <v>94</v>
      </c>
      <c r="E115" s="10"/>
      <c r="F115" s="53">
        <f>F116</f>
        <v>0</v>
      </c>
      <c r="G115" s="53">
        <f>G116</f>
        <v>0</v>
      </c>
      <c r="H115" s="98">
        <f>H116</f>
        <v>0</v>
      </c>
    </row>
    <row r="116" spans="1:8" ht="51.75" customHeight="1" hidden="1">
      <c r="A116" s="25" t="s">
        <v>309</v>
      </c>
      <c r="B116" s="94" t="s">
        <v>163</v>
      </c>
      <c r="C116" s="26" t="s">
        <v>26</v>
      </c>
      <c r="D116" s="125" t="s">
        <v>94</v>
      </c>
      <c r="E116" s="10" t="s">
        <v>75</v>
      </c>
      <c r="F116" s="53"/>
      <c r="G116" s="53">
        <v>0</v>
      </c>
      <c r="H116" s="98">
        <v>0</v>
      </c>
    </row>
    <row r="117" spans="1:8" ht="18">
      <c r="A117" s="6" t="s">
        <v>53</v>
      </c>
      <c r="B117" s="94" t="s">
        <v>163</v>
      </c>
      <c r="C117" s="7" t="s">
        <v>27</v>
      </c>
      <c r="D117" s="26"/>
      <c r="E117" s="26"/>
      <c r="F117" s="50">
        <f>F119</f>
        <v>249.71</v>
      </c>
      <c r="G117" s="50">
        <f>G119</f>
        <v>454.37</v>
      </c>
      <c r="H117" s="95">
        <f>H119</f>
        <v>454.37</v>
      </c>
    </row>
    <row r="118" spans="1:8" ht="18">
      <c r="A118" s="21" t="s">
        <v>32</v>
      </c>
      <c r="B118" s="94" t="s">
        <v>163</v>
      </c>
      <c r="C118" s="24" t="s">
        <v>28</v>
      </c>
      <c r="D118" s="24"/>
      <c r="E118" s="24"/>
      <c r="F118" s="51">
        <f>F119</f>
        <v>249.71</v>
      </c>
      <c r="G118" s="51">
        <f>G119</f>
        <v>454.37</v>
      </c>
      <c r="H118" s="96">
        <f>H119</f>
        <v>454.37</v>
      </c>
    </row>
    <row r="119" spans="1:8" ht="18">
      <c r="A119" s="8" t="s">
        <v>138</v>
      </c>
      <c r="B119" s="94" t="s">
        <v>163</v>
      </c>
      <c r="C119" s="10" t="s">
        <v>28</v>
      </c>
      <c r="D119" s="10" t="s">
        <v>139</v>
      </c>
      <c r="E119" s="10"/>
      <c r="F119" s="52">
        <f>F120+F123</f>
        <v>249.71</v>
      </c>
      <c r="G119" s="52">
        <f>G120+G123</f>
        <v>454.37</v>
      </c>
      <c r="H119" s="97">
        <f>H120+H123</f>
        <v>454.37</v>
      </c>
    </row>
    <row r="120" spans="1:8" ht="36">
      <c r="A120" s="25" t="s">
        <v>140</v>
      </c>
      <c r="B120" s="94" t="s">
        <v>163</v>
      </c>
      <c r="C120" s="26" t="s">
        <v>28</v>
      </c>
      <c r="D120" s="26" t="s">
        <v>141</v>
      </c>
      <c r="E120" s="26"/>
      <c r="F120" s="53">
        <f>F121+F122</f>
        <v>249.71</v>
      </c>
      <c r="G120" s="53">
        <f>G121+G122</f>
        <v>454.37</v>
      </c>
      <c r="H120" s="98">
        <f>H121+H122</f>
        <v>454.37</v>
      </c>
    </row>
    <row r="121" spans="1:8" ht="36">
      <c r="A121" s="25" t="s">
        <v>74</v>
      </c>
      <c r="B121" s="94" t="s">
        <v>163</v>
      </c>
      <c r="C121" s="26" t="s">
        <v>28</v>
      </c>
      <c r="D121" s="26" t="s">
        <v>141</v>
      </c>
      <c r="E121" s="26" t="s">
        <v>75</v>
      </c>
      <c r="F121" s="53">
        <v>152.65</v>
      </c>
      <c r="G121" s="53">
        <v>328.37</v>
      </c>
      <c r="H121" s="98">
        <v>328.37</v>
      </c>
    </row>
    <row r="122" spans="1:8" ht="18">
      <c r="A122" s="25" t="s">
        <v>76</v>
      </c>
      <c r="B122" s="94" t="s">
        <v>163</v>
      </c>
      <c r="C122" s="26" t="s">
        <v>28</v>
      </c>
      <c r="D122" s="26" t="s">
        <v>141</v>
      </c>
      <c r="E122" s="26" t="s">
        <v>77</v>
      </c>
      <c r="F122" s="53">
        <v>97.06</v>
      </c>
      <c r="G122" s="53">
        <v>126</v>
      </c>
      <c r="H122" s="98">
        <v>126</v>
      </c>
    </row>
    <row r="123" spans="1:8" ht="36">
      <c r="A123" s="25" t="s">
        <v>142</v>
      </c>
      <c r="B123" s="94" t="s">
        <v>163</v>
      </c>
      <c r="C123" s="26" t="s">
        <v>28</v>
      </c>
      <c r="D123" s="57" t="s">
        <v>143</v>
      </c>
      <c r="E123" s="26"/>
      <c r="F123" s="53">
        <f>F124</f>
        <v>0</v>
      </c>
      <c r="G123" s="53">
        <f>G124</f>
        <v>0</v>
      </c>
      <c r="H123" s="98">
        <f>H124</f>
        <v>0</v>
      </c>
    </row>
    <row r="124" spans="1:8" ht="36">
      <c r="A124" s="25" t="s">
        <v>102</v>
      </c>
      <c r="B124" s="94" t="s">
        <v>163</v>
      </c>
      <c r="C124" s="26" t="s">
        <v>28</v>
      </c>
      <c r="D124" s="58" t="s">
        <v>143</v>
      </c>
      <c r="E124" s="26" t="s">
        <v>75</v>
      </c>
      <c r="F124" s="53"/>
      <c r="G124" s="53"/>
      <c r="H124" s="98"/>
    </row>
    <row r="125" spans="1:8" ht="17.25">
      <c r="A125" s="6" t="s">
        <v>35</v>
      </c>
      <c r="B125" s="94" t="s">
        <v>163</v>
      </c>
      <c r="C125" s="7" t="s">
        <v>29</v>
      </c>
      <c r="D125" s="7"/>
      <c r="E125" s="7"/>
      <c r="F125" s="50">
        <f>F129+F130</f>
        <v>7161.400000000001</v>
      </c>
      <c r="G125" s="50">
        <f>G126+G130</f>
        <v>154.45</v>
      </c>
      <c r="H125" s="95">
        <f>H126+H130</f>
        <v>160.29</v>
      </c>
    </row>
    <row r="126" spans="1:8" ht="18">
      <c r="A126" s="21" t="s">
        <v>34</v>
      </c>
      <c r="B126" s="94" t="s">
        <v>163</v>
      </c>
      <c r="C126" s="24" t="s">
        <v>30</v>
      </c>
      <c r="D126" s="24"/>
      <c r="E126" s="24"/>
      <c r="F126" s="51">
        <f>F129</f>
        <v>147.88</v>
      </c>
      <c r="G126" s="51">
        <f>G129</f>
        <v>154.45</v>
      </c>
      <c r="H126" s="96">
        <f>H129</f>
        <v>160.29</v>
      </c>
    </row>
    <row r="127" spans="1:8" ht="36">
      <c r="A127" s="8" t="s">
        <v>144</v>
      </c>
      <c r="B127" s="126" t="s">
        <v>163</v>
      </c>
      <c r="C127" s="10" t="s">
        <v>30</v>
      </c>
      <c r="D127" s="10" t="s">
        <v>145</v>
      </c>
      <c r="E127" s="10"/>
      <c r="F127" s="52">
        <f>F126</f>
        <v>147.88</v>
      </c>
      <c r="G127" s="52">
        <f>G126</f>
        <v>154.45</v>
      </c>
      <c r="H127" s="97">
        <f>H126</f>
        <v>160.29</v>
      </c>
    </row>
    <row r="128" spans="1:8" ht="18">
      <c r="A128" s="8" t="s">
        <v>191</v>
      </c>
      <c r="B128" s="126" t="s">
        <v>163</v>
      </c>
      <c r="C128" s="10" t="s">
        <v>30</v>
      </c>
      <c r="D128" s="10" t="s">
        <v>146</v>
      </c>
      <c r="E128" s="10"/>
      <c r="F128" s="52">
        <f>F126</f>
        <v>147.88</v>
      </c>
      <c r="G128" s="52">
        <f>G126</f>
        <v>154.45</v>
      </c>
      <c r="H128" s="97">
        <f>H126</f>
        <v>160.29</v>
      </c>
    </row>
    <row r="129" spans="1:8" ht="18">
      <c r="A129" s="8" t="s">
        <v>147</v>
      </c>
      <c r="B129" s="126" t="s">
        <v>163</v>
      </c>
      <c r="C129" s="10" t="s">
        <v>30</v>
      </c>
      <c r="D129" s="10" t="s">
        <v>148</v>
      </c>
      <c r="E129" s="10" t="s">
        <v>149</v>
      </c>
      <c r="F129" s="52">
        <v>147.88</v>
      </c>
      <c r="G129" s="52">
        <v>154.45</v>
      </c>
      <c r="H129" s="97">
        <v>160.29</v>
      </c>
    </row>
    <row r="130" spans="1:8" s="127" customFormat="1" ht="18">
      <c r="A130" s="21" t="s">
        <v>41</v>
      </c>
      <c r="B130" s="22" t="s">
        <v>163</v>
      </c>
      <c r="C130" s="24" t="s">
        <v>31</v>
      </c>
      <c r="D130" s="24"/>
      <c r="E130" s="24"/>
      <c r="F130" s="51">
        <f>F134+F133</f>
        <v>7013.52</v>
      </c>
      <c r="G130" s="51">
        <f>G134</f>
        <v>0</v>
      </c>
      <c r="H130" s="96">
        <f>H134</f>
        <v>0</v>
      </c>
    </row>
    <row r="131" spans="1:8" s="34" customFormat="1" ht="18">
      <c r="A131" s="25" t="s">
        <v>147</v>
      </c>
      <c r="B131" s="126" t="s">
        <v>163</v>
      </c>
      <c r="C131" s="26" t="s">
        <v>31</v>
      </c>
      <c r="D131" s="27" t="s">
        <v>84</v>
      </c>
      <c r="E131" s="26"/>
      <c r="F131" s="53">
        <f>F133</f>
        <v>5</v>
      </c>
      <c r="G131" s="50"/>
      <c r="H131" s="95"/>
    </row>
    <row r="132" spans="1:8" s="34" customFormat="1" ht="36">
      <c r="A132" s="25" t="s">
        <v>308</v>
      </c>
      <c r="B132" s="126" t="s">
        <v>163</v>
      </c>
      <c r="C132" s="26" t="s">
        <v>31</v>
      </c>
      <c r="D132" s="27" t="s">
        <v>86</v>
      </c>
      <c r="E132" s="10"/>
      <c r="F132" s="53">
        <f>F133</f>
        <v>5</v>
      </c>
      <c r="G132" s="50"/>
      <c r="H132" s="95"/>
    </row>
    <row r="133" spans="1:8" s="34" customFormat="1" ht="18">
      <c r="A133" s="25" t="s">
        <v>147</v>
      </c>
      <c r="B133" s="126" t="s">
        <v>163</v>
      </c>
      <c r="C133" s="26" t="s">
        <v>31</v>
      </c>
      <c r="D133" s="27" t="s">
        <v>88</v>
      </c>
      <c r="E133" s="26" t="s">
        <v>149</v>
      </c>
      <c r="F133" s="53">
        <v>5</v>
      </c>
      <c r="G133" s="50"/>
      <c r="H133" s="95"/>
    </row>
    <row r="134" spans="1:8" ht="18">
      <c r="A134" s="8" t="s">
        <v>192</v>
      </c>
      <c r="B134" s="126" t="s">
        <v>163</v>
      </c>
      <c r="C134" s="10" t="s">
        <v>317</v>
      </c>
      <c r="D134" s="10" t="s">
        <v>150</v>
      </c>
      <c r="E134" s="10"/>
      <c r="F134" s="52">
        <f>F136+F138+F140</f>
        <v>7008.52</v>
      </c>
      <c r="G134" s="52">
        <f>G136+G138+G140</f>
        <v>0</v>
      </c>
      <c r="H134" s="97">
        <f>H136+H138+H140</f>
        <v>0</v>
      </c>
    </row>
    <row r="135" spans="1:8" ht="36">
      <c r="A135" s="8" t="s">
        <v>197</v>
      </c>
      <c r="B135" s="126" t="s">
        <v>163</v>
      </c>
      <c r="C135" s="10" t="s">
        <v>317</v>
      </c>
      <c r="D135" s="10" t="s">
        <v>213</v>
      </c>
      <c r="E135" s="10"/>
      <c r="F135" s="52">
        <f>F136</f>
        <v>7008.52</v>
      </c>
      <c r="G135" s="52">
        <f>G136</f>
        <v>0</v>
      </c>
      <c r="H135" s="97">
        <f>H136</f>
        <v>0</v>
      </c>
    </row>
    <row r="136" spans="1:8" ht="39" customHeight="1">
      <c r="A136" s="8" t="s">
        <v>147</v>
      </c>
      <c r="B136" s="126" t="s">
        <v>163</v>
      </c>
      <c r="C136" s="10" t="s">
        <v>317</v>
      </c>
      <c r="D136" s="10" t="s">
        <v>213</v>
      </c>
      <c r="E136" s="10" t="s">
        <v>149</v>
      </c>
      <c r="F136" s="52">
        <v>7008.52</v>
      </c>
      <c r="G136" s="52">
        <v>0</v>
      </c>
      <c r="H136" s="97">
        <v>0</v>
      </c>
    </row>
    <row r="137" spans="1:8" ht="33.75" customHeight="1" hidden="1">
      <c r="A137" s="8" t="s">
        <v>151</v>
      </c>
      <c r="B137" s="94" t="s">
        <v>163</v>
      </c>
      <c r="C137" s="10" t="s">
        <v>31</v>
      </c>
      <c r="D137" s="10" t="s">
        <v>152</v>
      </c>
      <c r="E137" s="10"/>
      <c r="F137" s="52"/>
      <c r="G137" s="52"/>
      <c r="H137" s="97"/>
    </row>
    <row r="138" spans="1:8" ht="33.75" customHeight="1" hidden="1">
      <c r="A138" s="8" t="s">
        <v>151</v>
      </c>
      <c r="B138" s="94" t="s">
        <v>163</v>
      </c>
      <c r="C138" s="10" t="s">
        <v>31</v>
      </c>
      <c r="D138" s="10" t="s">
        <v>152</v>
      </c>
      <c r="E138" s="10" t="s">
        <v>149</v>
      </c>
      <c r="F138" s="52"/>
      <c r="G138" s="52"/>
      <c r="H138" s="97"/>
    </row>
    <row r="139" spans="1:8" ht="33.75" customHeight="1" hidden="1">
      <c r="A139" s="8" t="s">
        <v>153</v>
      </c>
      <c r="B139" s="94" t="s">
        <v>163</v>
      </c>
      <c r="C139" s="10" t="s">
        <v>31</v>
      </c>
      <c r="D139" s="10" t="s">
        <v>154</v>
      </c>
      <c r="E139" s="10"/>
      <c r="F139" s="52"/>
      <c r="G139" s="52"/>
      <c r="H139" s="97"/>
    </row>
    <row r="140" spans="1:8" ht="25.5" customHeight="1" hidden="1">
      <c r="A140" s="8" t="s">
        <v>153</v>
      </c>
      <c r="B140" s="94" t="s">
        <v>163</v>
      </c>
      <c r="C140" s="10" t="s">
        <v>31</v>
      </c>
      <c r="D140" s="10" t="s">
        <v>154</v>
      </c>
      <c r="E140" s="10" t="s">
        <v>149</v>
      </c>
      <c r="F140" s="52"/>
      <c r="G140" s="52"/>
      <c r="H140" s="97"/>
    </row>
    <row r="141" spans="1:8" ht="21.75" customHeight="1">
      <c r="A141" s="21" t="s">
        <v>58</v>
      </c>
      <c r="B141" s="94" t="s">
        <v>163</v>
      </c>
      <c r="C141" s="24" t="s">
        <v>57</v>
      </c>
      <c r="D141" s="24"/>
      <c r="E141" s="24"/>
      <c r="F141" s="51">
        <f>F145</f>
        <v>21.86</v>
      </c>
      <c r="G141" s="51">
        <f>G145</f>
        <v>11.71</v>
      </c>
      <c r="H141" s="96">
        <f>H145</f>
        <v>0.67</v>
      </c>
    </row>
    <row r="142" spans="1:8" ht="30" customHeight="1">
      <c r="A142" s="8" t="s">
        <v>155</v>
      </c>
      <c r="B142" s="94" t="s">
        <v>163</v>
      </c>
      <c r="C142" s="24" t="s">
        <v>50</v>
      </c>
      <c r="D142" s="24"/>
      <c r="E142" s="24"/>
      <c r="F142" s="51">
        <f>F145</f>
        <v>21.86</v>
      </c>
      <c r="G142" s="51">
        <f>G145</f>
        <v>11.71</v>
      </c>
      <c r="H142" s="96">
        <f>H145</f>
        <v>0.67</v>
      </c>
    </row>
    <row r="143" spans="1:8" ht="24" customHeight="1">
      <c r="A143" s="25" t="s">
        <v>156</v>
      </c>
      <c r="B143" s="94" t="s">
        <v>163</v>
      </c>
      <c r="C143" s="26" t="s">
        <v>50</v>
      </c>
      <c r="D143" s="26" t="s">
        <v>157</v>
      </c>
      <c r="E143" s="26"/>
      <c r="F143" s="53">
        <f>F145</f>
        <v>21.86</v>
      </c>
      <c r="G143" s="53">
        <f>G145</f>
        <v>11.71</v>
      </c>
      <c r="H143" s="98">
        <f>H145</f>
        <v>0.67</v>
      </c>
    </row>
    <row r="144" spans="1:8" ht="54" customHeight="1">
      <c r="A144" s="25" t="s">
        <v>140</v>
      </c>
      <c r="B144" s="94" t="s">
        <v>163</v>
      </c>
      <c r="C144" s="26" t="s">
        <v>50</v>
      </c>
      <c r="D144" s="26" t="s">
        <v>158</v>
      </c>
      <c r="E144" s="26"/>
      <c r="F144" s="53">
        <f>F145</f>
        <v>21.86</v>
      </c>
      <c r="G144" s="53">
        <f>G145</f>
        <v>11.71</v>
      </c>
      <c r="H144" s="98">
        <f>H145</f>
        <v>0.67</v>
      </c>
    </row>
    <row r="145" spans="1:8" ht="38.25" customHeight="1">
      <c r="A145" s="25" t="s">
        <v>102</v>
      </c>
      <c r="B145" s="94" t="s">
        <v>163</v>
      </c>
      <c r="C145" s="26" t="s">
        <v>50</v>
      </c>
      <c r="D145" s="26" t="s">
        <v>158</v>
      </c>
      <c r="E145" s="26" t="s">
        <v>75</v>
      </c>
      <c r="F145" s="53">
        <v>21.86</v>
      </c>
      <c r="G145" s="53">
        <v>11.71</v>
      </c>
      <c r="H145" s="98">
        <v>0.67</v>
      </c>
    </row>
    <row r="146" spans="1:8" ht="39.75" customHeight="1">
      <c r="A146" s="21" t="s">
        <v>216</v>
      </c>
      <c r="B146" s="102" t="s">
        <v>163</v>
      </c>
      <c r="C146" s="24" t="s">
        <v>207</v>
      </c>
      <c r="D146" s="23"/>
      <c r="E146" s="24"/>
      <c r="F146" s="51">
        <f>F150</f>
        <v>0.84</v>
      </c>
      <c r="G146" s="51"/>
      <c r="H146" s="96"/>
    </row>
    <row r="147" spans="1:8" ht="49.5" customHeight="1">
      <c r="A147" s="49" t="s">
        <v>215</v>
      </c>
      <c r="B147" s="103" t="s">
        <v>163</v>
      </c>
      <c r="C147" s="24" t="s">
        <v>208</v>
      </c>
      <c r="D147" s="23"/>
      <c r="E147" s="24"/>
      <c r="F147" s="51">
        <f>F150</f>
        <v>0.84</v>
      </c>
      <c r="G147" s="51"/>
      <c r="H147" s="96"/>
    </row>
    <row r="148" spans="1:8" ht="24" customHeight="1">
      <c r="A148" s="25" t="s">
        <v>217</v>
      </c>
      <c r="B148" s="102" t="s">
        <v>163</v>
      </c>
      <c r="C148" s="26" t="s">
        <v>208</v>
      </c>
      <c r="D148" s="27" t="s">
        <v>210</v>
      </c>
      <c r="E148" s="26"/>
      <c r="F148" s="53">
        <f>F150</f>
        <v>0.84</v>
      </c>
      <c r="G148" s="53"/>
      <c r="H148" s="98"/>
    </row>
    <row r="149" spans="1:8" ht="43.5" customHeight="1">
      <c r="A149" s="25" t="s">
        <v>217</v>
      </c>
      <c r="B149" s="102" t="s">
        <v>163</v>
      </c>
      <c r="C149" s="26" t="s">
        <v>208</v>
      </c>
      <c r="D149" s="27" t="s">
        <v>211</v>
      </c>
      <c r="E149" s="26"/>
      <c r="F149" s="53">
        <f>F150</f>
        <v>0.84</v>
      </c>
      <c r="G149" s="53"/>
      <c r="H149" s="98"/>
    </row>
    <row r="150" spans="1:8" ht="34.5" customHeight="1">
      <c r="A150" s="30" t="s">
        <v>218</v>
      </c>
      <c r="B150" s="102" t="s">
        <v>163</v>
      </c>
      <c r="C150" s="31" t="s">
        <v>208</v>
      </c>
      <c r="D150" s="32" t="s">
        <v>211</v>
      </c>
      <c r="E150" s="31" t="s">
        <v>212</v>
      </c>
      <c r="F150" s="53">
        <v>0.84</v>
      </c>
      <c r="G150" s="53"/>
      <c r="H150" s="98"/>
    </row>
    <row r="151" spans="1:8" ht="18" thickBot="1">
      <c r="A151" s="104" t="s">
        <v>33</v>
      </c>
      <c r="B151" s="105"/>
      <c r="C151" s="105"/>
      <c r="D151" s="105"/>
      <c r="E151" s="105"/>
      <c r="F151" s="106">
        <f>F125+F117+F86+F75+F57+F50+F11+F150+F141</f>
        <v>21551.850000000002</v>
      </c>
      <c r="G151" s="106">
        <f>G141+G125+G117+G86+G75+G57+G50+G11</f>
        <v>8199.14</v>
      </c>
      <c r="H151" s="106">
        <f>H141+H125+H117+H86+H75+H57+H50+H11</f>
        <v>7735.33</v>
      </c>
    </row>
    <row r="152" spans="1:8" ht="18">
      <c r="A152" s="4"/>
      <c r="B152" s="4"/>
      <c r="C152" s="4"/>
      <c r="D152" s="4"/>
      <c r="E152" s="4"/>
      <c r="F152" s="16"/>
      <c r="G152" s="19"/>
      <c r="H152" s="19"/>
    </row>
    <row r="153" spans="1:8" ht="18">
      <c r="A153" s="17" t="s">
        <v>159</v>
      </c>
      <c r="B153" s="17"/>
      <c r="C153" s="17"/>
      <c r="D153" s="17"/>
      <c r="E153" s="157" t="s">
        <v>160</v>
      </c>
      <c r="F153" s="157"/>
      <c r="G153" s="19"/>
      <c r="H153" s="19"/>
    </row>
  </sheetData>
  <sheetProtection/>
  <mergeCells count="8">
    <mergeCell ref="A3:H3"/>
    <mergeCell ref="A2:H2"/>
    <mergeCell ref="A1:H1"/>
    <mergeCell ref="E153:F153"/>
    <mergeCell ref="A7:H7"/>
    <mergeCell ref="A5:H5"/>
    <mergeCell ref="A4:H4"/>
    <mergeCell ref="A8:H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2019-08-29T08:14:52Z</cp:lastPrinted>
  <dcterms:modified xsi:type="dcterms:W3CDTF">2019-08-29T08:26:35Z</dcterms:modified>
  <cp:category/>
  <cp:version/>
  <cp:contentType/>
  <cp:contentStatus/>
</cp:coreProperties>
</file>